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План закупок 2026г" sheetId="2" r:id="rId1"/>
    <sheet name="Лист1" sheetId="1" r:id="rId2"/>
  </sheets>
  <externalReferences>
    <externalReference r:id="rId3"/>
  </externalReferences>
  <definedNames>
    <definedName name="_4.8._Информация_о_дополнительных_соглашениях__заключение_которых_осуществлялось_после_одобрения__ЦЗО_ДЗО_ПАО__Россети" localSheetId="0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ЗД_ДСПиОЗ_1">"Object 1"</definedName>
    <definedName name="ЗД_ДСПиОЗ_7" localSheetId="0">[1]ЗД_ДСПиОЗ_7!#REF!</definedName>
    <definedName name="ЗД_ДСПиОЗ_7">[1]ЗД_ДСПиОЗ_7!#REF!</definedName>
    <definedName name="ИНСТРУКЦИЯ" localSheetId="0">#REF!</definedName>
    <definedName name="ИНСТРУКЦИ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  <c r="O69" i="2" l="1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O51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69" i="2" s="1"/>
  <c r="P32" i="2"/>
  <c r="O32" i="2"/>
  <c r="O10" i="2"/>
  <c r="P28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O13" i="2"/>
  <c r="O29" i="2" s="1"/>
  <c r="O70" i="2" s="1"/>
  <c r="P12" i="2"/>
  <c r="P29" i="2" s="1"/>
  <c r="P11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30" i="2"/>
  <c r="AD31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9" i="2" l="1"/>
  <c r="P10" i="2"/>
  <c r="P70" i="2" s="1"/>
</calcChain>
</file>

<file path=xl/sharedStrings.xml><?xml version="1.0" encoding="utf-8"?>
<sst xmlns="http://schemas.openxmlformats.org/spreadsheetml/2006/main" count="1053" uniqueCount="300">
  <si>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</si>
  <si>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</si>
  <si>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</si>
  <si>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</si>
  <si>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</si>
  <si>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</si>
  <si>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</si>
  <si>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</si>
  <si>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</si>
  <si>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</si>
  <si>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</si>
  <si>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Источник финансирования</t>
  </si>
  <si>
    <t>Документ, на основании которого определена планируемая цена закупки</t>
  </si>
  <si>
    <t>Планируемый способ закупки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</si>
  <si>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</si>
  <si>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</si>
  <si>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</si>
  <si>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</si>
  <si>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</si>
  <si>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</si>
  <si>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</si>
  <si>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</si>
  <si>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</si>
  <si>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</si>
  <si>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</si>
  <si>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</si>
  <si>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Юридическое лицо</t>
  </si>
  <si>
    <t>Филиал/подразделение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</si>
  <si>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</si>
  <si>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</si>
  <si>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</si>
  <si>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</si>
  <si>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</si>
  <si>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</si>
  <si>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</si>
  <si>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</si>
  <si>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</si>
  <si>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</si>
  <si>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</si>
  <si>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</si>
  <si>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</si>
  <si>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</si>
  <si>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</si>
  <si>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</si>
  <si>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</si>
  <si>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</si>
  <si>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</si>
  <si>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</si>
  <si>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</si>
  <si>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</si>
  <si>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</si>
  <si>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</si>
  <si>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Код по ОКЕИ</t>
  </si>
  <si>
    <t>наименование</t>
  </si>
  <si>
    <t>Код по ОКАТО</t>
  </si>
  <si>
    <t>АО "Социальная сфера-М"</t>
  </si>
  <si>
    <t>План закупок на 2026 год</t>
  </si>
  <si>
    <t>МТРиО</t>
  </si>
  <si>
    <t>Поставка машины посудомоечной</t>
  </si>
  <si>
    <t>28.29.5</t>
  </si>
  <si>
    <t>28.29.50.000</t>
  </si>
  <si>
    <t>Нет</t>
  </si>
  <si>
    <t>Амортизация</t>
  </si>
  <si>
    <t>Планируемая начальная (предельная) цена лота по извещению/уведомлению, руб. (без учета НДС)</t>
  </si>
  <si>
    <t>Планируемая начальная (предельная) цена лота по извещению/уведомлению, руб. (с учетом НДС)</t>
  </si>
  <si>
    <t>Объёмы оплаты долгосрочного договора по годам,рублей с НДС</t>
  </si>
  <si>
    <t>ОЗК</t>
  </si>
  <si>
    <t>электронная (ЕЭТП)</t>
  </si>
  <si>
    <t>Соответствие с ТЗ</t>
  </si>
  <si>
    <t>шт</t>
  </si>
  <si>
    <t>89231860000</t>
  </si>
  <si>
    <t>РМ, Кочкуровский район, с. Сабаево</t>
  </si>
  <si>
    <t>2026</t>
  </si>
  <si>
    <t>Услуга</t>
  </si>
  <si>
    <t>001</t>
  </si>
  <si>
    <t>002</t>
  </si>
  <si>
    <t>003</t>
  </si>
  <si>
    <t>004</t>
  </si>
  <si>
    <t>005</t>
  </si>
  <si>
    <t>Оказание услуг по техническому обслуживанию пожарной сигнализации</t>
  </si>
  <si>
    <t>80.20</t>
  </si>
  <si>
    <t>80.20.1</t>
  </si>
  <si>
    <t>Себестоимость</t>
  </si>
  <si>
    <t>Маркетинговые исследования</t>
  </si>
  <si>
    <t>СЦ</t>
  </si>
  <si>
    <t>Акционерное общество Социальная сфера-М</t>
  </si>
  <si>
    <t>не электронная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</si>
  <si>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</si>
  <si>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</si>
  <si>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</si>
  <si>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</si>
  <si>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</si>
  <si>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</si>
  <si>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</si>
  <si>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</si>
  <si>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</si>
  <si>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</si>
  <si>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</si>
  <si>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</si>
  <si>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</si>
  <si>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Работа</t>
  </si>
  <si>
    <t>Оказание услуг по техническому обслуживанию передающего оборудования системы пожарного мониторинга</t>
  </si>
  <si>
    <t>Оказание услуг по техническому обслуживанию и ремонту холодильного и  кухонного оборудования</t>
  </si>
  <si>
    <t>33.12; 95.22</t>
  </si>
  <si>
    <t>33.12.25.000; 95.22.10.230</t>
  </si>
  <si>
    <t>Выполнение работ по ремонту пожарной сигнализации</t>
  </si>
  <si>
    <t>43.21</t>
  </si>
  <si>
    <t>43.21.10.140</t>
  </si>
  <si>
    <t>Выполнение работ по диагностике и  ремонту музыкального оборудования</t>
  </si>
  <si>
    <t>71.20.9</t>
  </si>
  <si>
    <t xml:space="preserve">Выполнение работ по косметическому ремонту помещений, сооружений, малых архитектурных форм </t>
  </si>
  <si>
    <t>43.34</t>
  </si>
  <si>
    <t>43.34.10.110</t>
  </si>
  <si>
    <t>Выполнение работ по ремонту овощного цеха</t>
  </si>
  <si>
    <t>41.20</t>
  </si>
  <si>
    <t>41.20.40.900</t>
  </si>
  <si>
    <t xml:space="preserve">Оказание услуг по техническому освидетельствованию зданий </t>
  </si>
  <si>
    <t>71.20</t>
  </si>
  <si>
    <t>71.20.19.190</t>
  </si>
  <si>
    <t>Оказание услуг по техническому обслуживанию и ремонту видеонаблюдения</t>
  </si>
  <si>
    <t>80.20.10.000</t>
  </si>
  <si>
    <t>Поставка электромонтажной продукции,светильников, ламп ,кабеля</t>
  </si>
  <si>
    <t>27.33</t>
  </si>
  <si>
    <t>27.33.13.110</t>
  </si>
  <si>
    <t>Поставка сантехнического оборудования и расходных материалов</t>
  </si>
  <si>
    <t>46.73</t>
  </si>
  <si>
    <t>46.73.13.000</t>
  </si>
  <si>
    <t>Поставка труб пластиковых, арматуры</t>
  </si>
  <si>
    <t>22.21</t>
  </si>
  <si>
    <t xml:space="preserve">22.21.29.110; 22.21.29.120; 22.21.29.130                     </t>
  </si>
  <si>
    <t>Поставка лакокрасочной продукции и отделочных материалов</t>
  </si>
  <si>
    <t>46.73.4</t>
  </si>
  <si>
    <t>46.73.14.000</t>
  </si>
  <si>
    <t>Поставка метизов, ручного инструмента</t>
  </si>
  <si>
    <t>25.94; 32.91</t>
  </si>
  <si>
    <t>25.94.11.110; 32.91.19.190</t>
  </si>
  <si>
    <t>Поставка линолеума</t>
  </si>
  <si>
    <t>22.23.15</t>
  </si>
  <si>
    <t>22.23.15.000</t>
  </si>
  <si>
    <t>Поставка стекла листового</t>
  </si>
  <si>
    <t>23.11</t>
  </si>
  <si>
    <t>23.11.11.120</t>
  </si>
  <si>
    <t>Поставка вентиляционных решеток</t>
  </si>
  <si>
    <t>28.25</t>
  </si>
  <si>
    <t>29.32.30.269</t>
  </si>
  <si>
    <t xml:space="preserve">Поставка изделий из ПВХ и комплектующих </t>
  </si>
  <si>
    <t>22.23</t>
  </si>
  <si>
    <t>22.23.14.120</t>
  </si>
  <si>
    <t>Локальный сметный расчет</t>
  </si>
  <si>
    <t xml:space="preserve"> электронная (ЕЭТП)</t>
  </si>
  <si>
    <t xml:space="preserve">не электронная </t>
  </si>
  <si>
    <t>Поставляемая продукция должна соответствовать ГОСТ (ТУ) и другим требованиям органов сертификации и стандартизации</t>
  </si>
  <si>
    <t>0</t>
  </si>
  <si>
    <t>055</t>
  </si>
  <si>
    <t>м2</t>
  </si>
  <si>
    <t>90</t>
  </si>
  <si>
    <t>шт.</t>
  </si>
  <si>
    <t>12</t>
  </si>
  <si>
    <t>82</t>
  </si>
  <si>
    <t>усл.ед</t>
  </si>
  <si>
    <t>ИТ</t>
  </si>
  <si>
    <t>Поставка неисключительных прав использования СБИС++ ЭО, ЮЛ, ОСНО, продление сертификата ЭЦП</t>
  </si>
  <si>
    <t>62.02.9</t>
  </si>
  <si>
    <t>62.02.20.190</t>
  </si>
  <si>
    <t>Поставка Лицензии Антивируса Касперского</t>
  </si>
  <si>
    <t>г.Саранск, ул.Васенко, д.40В</t>
  </si>
  <si>
    <t>РМ, Кочкуровский район, с. Сабаево, г.Саранск, ул.Васенко, д.40В</t>
  </si>
  <si>
    <t xml:space="preserve">Оказание услуг по огнезащитной обработке деревянных конструкций чердачных помещений </t>
  </si>
  <si>
    <t>43.29</t>
  </si>
  <si>
    <t>43.29.11.140</t>
  </si>
  <si>
    <t>Оказание услуг педагогического отряда по организации досугово-воспитательной работы с детьми в Детском оздоровительном лагере «Энергетик» в летний период 2026 года</t>
  </si>
  <si>
    <t>78.30</t>
  </si>
  <si>
    <t>78.30.19.000</t>
  </si>
  <si>
    <t>Оказание услуг по организации питания в ДОЛ "Энергетик"</t>
  </si>
  <si>
    <t>56.29.1</t>
  </si>
  <si>
    <t>56.29.19.000</t>
  </si>
  <si>
    <t>Оказание услуг по перевозке персонала АО "Социальная сфера-М"</t>
  </si>
  <si>
    <t>49.32</t>
  </si>
  <si>
    <t>49.32.12.000</t>
  </si>
  <si>
    <t>Оказание услуг по водолазным работам</t>
  </si>
  <si>
    <t>42.91</t>
  </si>
  <si>
    <t>42.91.20.150</t>
  </si>
  <si>
    <t>Оказание услуг по дератизации и дезинсекции, дезинфекции, лаврицидной обработки</t>
  </si>
  <si>
    <t>81.29.1</t>
  </si>
  <si>
    <t>81.29.13.000</t>
  </si>
  <si>
    <t xml:space="preserve">Оказание услуг по лабораторным исследованиям водных объектов используемых в целях хозяйственно-питьевого назначения, в рекреационных целях </t>
  </si>
  <si>
    <t xml:space="preserve">Оказание услуг по камерной дезинфекции постельных принадлежностей </t>
  </si>
  <si>
    <t>Оказание услуг по химчистке и стирке постельного белья</t>
  </si>
  <si>
    <t>96.01</t>
  </si>
  <si>
    <t>96.01.19.000</t>
  </si>
  <si>
    <t>Оказание услуг клининга</t>
  </si>
  <si>
    <t>81.21;81.22</t>
  </si>
  <si>
    <t>81.22.11.000 81.21.10.000</t>
  </si>
  <si>
    <t>Оказание транспортных услуг по перевозке детей</t>
  </si>
  <si>
    <t>49.39.31</t>
  </si>
  <si>
    <t>49.39.31.000</t>
  </si>
  <si>
    <t>Оказание транспортных услуг по перевозке грузов</t>
  </si>
  <si>
    <t>49.41</t>
  </si>
  <si>
    <t>49.41.19.900</t>
  </si>
  <si>
    <t>Оказание услуг по пошиву спецодежды</t>
  </si>
  <si>
    <t>14.12</t>
  </si>
  <si>
    <t>14.12.99.200</t>
  </si>
  <si>
    <t>Оказание услуг по перезарядке огнетушителей</t>
  </si>
  <si>
    <t>33.12</t>
  </si>
  <si>
    <t>33.12.19.000</t>
  </si>
  <si>
    <t>Оказание услуг на проведение обязательного ежегодного аудита отчетности по РСБУ за 2026г.</t>
  </si>
  <si>
    <t>69.20</t>
  </si>
  <si>
    <t>69.20.10.000</t>
  </si>
  <si>
    <t>Оказание услуг по специальной оценке условий труда</t>
  </si>
  <si>
    <t>71.20.7</t>
  </si>
  <si>
    <t>71.20.19.130</t>
  </si>
  <si>
    <t>Оказание услуг по определению соответствия системы внутреннего противопожарного водопровода установленным требованиям пожарной безопасности</t>
  </si>
  <si>
    <t>Оказание услуг по проведению периодического медицинского осмотра</t>
  </si>
  <si>
    <t>86.10</t>
  </si>
  <si>
    <t>86.10.19.000</t>
  </si>
  <si>
    <t>2026-2027</t>
  </si>
  <si>
    <t>019</t>
  </si>
  <si>
    <t>Поставка хозяйственного инвентаря</t>
  </si>
  <si>
    <t>46.19</t>
  </si>
  <si>
    <t>020</t>
  </si>
  <si>
    <t>Поставка моющих средств</t>
  </si>
  <si>
    <t>20.41.3</t>
  </si>
  <si>
    <t>20.41.32.119</t>
  </si>
  <si>
    <t>021</t>
  </si>
  <si>
    <t>Поставка средств дезинфекции</t>
  </si>
  <si>
    <t>20.59</t>
  </si>
  <si>
    <t>20.59.59.000</t>
  </si>
  <si>
    <t>022</t>
  </si>
  <si>
    <t>Поставка платы контроллера Эван Практик 22-72-120</t>
  </si>
  <si>
    <t>26.11</t>
  </si>
  <si>
    <t>26.11.30.000</t>
  </si>
  <si>
    <t>023</t>
  </si>
  <si>
    <t>Поставка электроинструмента</t>
  </si>
  <si>
    <t>28.24; 27.20; 28.30.4</t>
  </si>
  <si>
    <t xml:space="preserve"> 28.24.11.000; 27.20.23.190; 28.30.40.000</t>
  </si>
  <si>
    <t>024</t>
  </si>
  <si>
    <t>Поставка стремянок</t>
  </si>
  <si>
    <t>25.11</t>
  </si>
  <si>
    <t>25.11.23.120</t>
  </si>
  <si>
    <t>025</t>
  </si>
  <si>
    <t>Поставка ноутбука</t>
  </si>
  <si>
    <t>26.20</t>
  </si>
  <si>
    <t>26.20.11.110</t>
  </si>
  <si>
    <t>026</t>
  </si>
  <si>
    <t>Поставка канцелярских принадлежностей</t>
  </si>
  <si>
    <t>22.29</t>
  </si>
  <si>
    <t>22.29.25.000</t>
  </si>
  <si>
    <t>027</t>
  </si>
  <si>
    <t>Поставка медикаментов</t>
  </si>
  <si>
    <t>47.73</t>
  </si>
  <si>
    <t>47.73.10.000</t>
  </si>
  <si>
    <t>028</t>
  </si>
  <si>
    <t>Поставка бланков путевок</t>
  </si>
  <si>
    <t>18.12</t>
  </si>
  <si>
    <t>18.12.11.000</t>
  </si>
  <si>
    <t>029</t>
  </si>
  <si>
    <t>Поставка материалов для обеспечения пожарной безопасности</t>
  </si>
  <si>
    <t>13.96</t>
  </si>
  <si>
    <t>030</t>
  </si>
  <si>
    <t>Поставка посуды</t>
  </si>
  <si>
    <t>23.41</t>
  </si>
  <si>
    <t>23.41.11.110</t>
  </si>
  <si>
    <t>031</t>
  </si>
  <si>
    <t>Поставка спортинвентаря</t>
  </si>
  <si>
    <t>32.30</t>
  </si>
  <si>
    <t>32.30.15.299</t>
  </si>
  <si>
    <t>032</t>
  </si>
  <si>
    <t>Поставка материалов для проведения культурно-массовых мероприятий</t>
  </si>
  <si>
    <t>47.78.3</t>
  </si>
  <si>
    <t>47.78.30.000</t>
  </si>
  <si>
    <t>033</t>
  </si>
  <si>
    <t>Поставка зеркал</t>
  </si>
  <si>
    <t>23.12</t>
  </si>
  <si>
    <t>23.12.13.110</t>
  </si>
  <si>
    <t>034</t>
  </si>
  <si>
    <t>Поставка оборудования для проведения культурно-массовых мероприятий</t>
  </si>
  <si>
    <t>27.40; 26.40.4</t>
  </si>
  <si>
    <t>27.40.33.130; 26.40.41.000</t>
  </si>
  <si>
    <t>035</t>
  </si>
  <si>
    <t xml:space="preserve">Поставка песка </t>
  </si>
  <si>
    <t>08.12</t>
  </si>
  <si>
    <t>08.12.11.130</t>
  </si>
  <si>
    <t>036</t>
  </si>
  <si>
    <t xml:space="preserve">Поставка фильтров для очистки воды </t>
  </si>
  <si>
    <t>28.29</t>
  </si>
  <si>
    <t>28.29.12.112</t>
  </si>
  <si>
    <t>796</t>
  </si>
  <si>
    <t>м3</t>
  </si>
  <si>
    <t>Итого</t>
  </si>
  <si>
    <t>Всего</t>
  </si>
  <si>
    <t>ОЗП</t>
  </si>
  <si>
    <t>ОК</t>
  </si>
  <si>
    <t>ТС</t>
  </si>
  <si>
    <t>Стекло 1300*1605, толщ.4мм</t>
  </si>
  <si>
    <t>НДС не облагается, в соответствии с п. п. 26 п.2 ст. 149 НК РФ</t>
  </si>
  <si>
    <t>НДС не облагается в соответствии с п.п. 14 п. 2 ст. 149 НК РФ</t>
  </si>
  <si>
    <t>НДС не облагается, в соответствии с п.3 ст. 149 НК РФ</t>
  </si>
  <si>
    <t>НДС не облагается в соответствии с п.п. 2 п. 2 ст. 149 НК РФ</t>
  </si>
  <si>
    <t>22</t>
  </si>
  <si>
    <t>Утвержден решением Правления                                                                                                       ПАО "Россети Волга" 29 декабря 2025 г. 
(протокол от 30 декабря 2025 г. № 635/2025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</si>
</sst>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mmmm\ yyyy;@"/>
    <numFmt numFmtId="165" formatCode="#,##0_ ;[Red]\-#,##0\ "/>
    <numFmt numFmtId="166" formatCode="[$-419]mmmm;@"/>
    <numFmt numFmtId="167" formatCode="_-* #,##0.00_р_._-;\-* #,##0.00_р_._-;_-* &quot;-&quot;??_р_._-;_-@_-"/>
    <numFmt numFmtId="168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168" fontId="13" fillId="0" borderId="0"/>
    <xf numFmtId="168" fontId="6" fillId="0" borderId="0"/>
  </cellStyleXfs>
  <cellXfs count="152">
    <xf numFmtId="0" fontId="0" fillId="0" borderId="0" xfId="0"/>
    <xf numFmtId="0" fontId="3" fillId="0" borderId="0" xfId="2" applyFont="1"/>
    <xf numFmtId="0" fontId="5" fillId="0" borderId="0" xfId="2" applyFont="1"/>
    <xf numFmtId="0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3" applyNumberFormat="1" applyFont="1" applyFill="1" applyBorder="1" applyAlignment="1" applyProtection="1">
      <alignment horizontal="center" vertical="top" wrapText="1"/>
      <protection locked="0"/>
    </xf>
    <xf numFmtId="1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/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168" fontId="12" fillId="0" borderId="0" xfId="6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 wrapText="1"/>
    </xf>
    <xf numFmtId="168" fontId="12" fillId="0" borderId="0" xfId="5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5" fillId="0" borderId="0" xfId="2" applyFont="1"/>
    <xf numFmtId="1" fontId="16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9" fontId="16" fillId="3" borderId="7" xfId="5" applyNumberFormat="1" applyFont="1" applyFill="1" applyBorder="1" applyAlignment="1">
      <alignment horizontal="center" vertical="center"/>
    </xf>
    <xf numFmtId="168" fontId="16" fillId="0" borderId="7" xfId="5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4" fontId="16" fillId="3" borderId="7" xfId="0" applyNumberFormat="1" applyFont="1" applyFill="1" applyBorder="1" applyAlignment="1">
      <alignment horizontal="center" vertical="center"/>
    </xf>
    <xf numFmtId="14" fontId="17" fillId="3" borderId="7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 wrapText="1"/>
    </xf>
    <xf numFmtId="14" fontId="15" fillId="3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6" fillId="3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7" xfId="5" applyNumberFormat="1" applyFont="1" applyFill="1" applyBorder="1" applyAlignment="1">
      <alignment horizontal="center" vertical="center" wrapText="1"/>
    </xf>
    <xf numFmtId="49" fontId="16" fillId="0" borderId="7" xfId="5" applyNumberFormat="1" applyFont="1" applyFill="1" applyBorder="1" applyAlignment="1">
      <alignment horizontal="center" vertical="center"/>
    </xf>
    <xf numFmtId="14" fontId="16" fillId="0" borderId="7" xfId="0" applyNumberFormat="1" applyFont="1" applyFill="1" applyBorder="1" applyAlignment="1">
      <alignment horizontal="center" vertical="center"/>
    </xf>
    <xf numFmtId="14" fontId="17" fillId="0" borderId="7" xfId="0" applyNumberFormat="1" applyFont="1" applyFill="1" applyBorder="1" applyAlignment="1">
      <alignment horizontal="center" vertical="center" wrapText="1"/>
    </xf>
    <xf numFmtId="0" fontId="16" fillId="0" borderId="7" xfId="5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left" vertical="center" wrapText="1"/>
    </xf>
    <xf numFmtId="0" fontId="16" fillId="3" borderId="7" xfId="0" applyNumberFormat="1" applyFont="1" applyFill="1" applyBorder="1" applyAlignment="1">
      <alignment horizontal="center" vertical="center"/>
    </xf>
    <xf numFmtId="168" fontId="16" fillId="0" borderId="7" xfId="6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/>
    </xf>
    <xf numFmtId="0" fontId="15" fillId="3" borderId="7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14" fontId="17" fillId="3" borderId="7" xfId="0" applyNumberFormat="1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 wrapText="1"/>
    </xf>
    <xf numFmtId="4" fontId="19" fillId="3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8" fontId="16" fillId="3" borderId="7" xfId="5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5" applyNumberFormat="1" applyFont="1" applyFill="1" applyBorder="1" applyAlignment="1">
      <alignment horizontal="center" vertical="center" wrapText="1"/>
    </xf>
    <xf numFmtId="49" fontId="15" fillId="3" borderId="7" xfId="5" applyNumberFormat="1" applyFont="1" applyFill="1" applyBorder="1" applyAlignment="1">
      <alignment horizontal="center" vertical="center"/>
    </xf>
    <xf numFmtId="49" fontId="15" fillId="3" borderId="7" xfId="7" applyNumberFormat="1" applyFont="1" applyFill="1" applyBorder="1" applyAlignment="1">
      <alignment horizontal="center" vertical="center" wrapText="1" shrinkToFit="1"/>
    </xf>
    <xf numFmtId="49" fontId="16" fillId="0" borderId="7" xfId="5" applyNumberFormat="1" applyFont="1" applyFill="1" applyBorder="1" applyAlignment="1">
      <alignment horizontal="center" vertical="center" wrapText="1"/>
    </xf>
    <xf numFmtId="49" fontId="16" fillId="3" borderId="7" xfId="5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3" borderId="7" xfId="5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7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" fontId="16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5" fillId="3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168" fontId="16" fillId="0" borderId="0" xfId="6" applyFont="1" applyFill="1" applyBorder="1" applyAlignment="1">
      <alignment horizontal="center" vertical="center" wrapText="1"/>
    </xf>
    <xf numFmtId="4" fontId="19" fillId="3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 wrapText="1"/>
    </xf>
    <xf numFmtId="168" fontId="16" fillId="0" borderId="0" xfId="5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1" fontId="12" fillId="0" borderId="7" xfId="3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3" applyNumberFormat="1" applyFont="1" applyFill="1" applyBorder="1" applyAlignment="1" applyProtection="1">
      <alignment horizontal="center" vertical="center" wrapText="1"/>
      <protection locked="0"/>
    </xf>
    <xf numFmtId="4" fontId="18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" fontId="7" fillId="0" borderId="1" xfId="3" applyNumberFormat="1" applyFont="1" applyFill="1" applyBorder="1" applyAlignment="1" applyProtection="1">
      <alignment horizontal="center" vertical="top" wrapText="1"/>
      <protection locked="0"/>
    </xf>
    <xf numFmtId="4" fontId="7" fillId="0" borderId="9" xfId="3" applyNumberFormat="1" applyFont="1" applyFill="1" applyBorder="1" applyAlignment="1" applyProtection="1">
      <alignment horizontal="center" vertical="top" wrapText="1"/>
      <protection locked="0"/>
    </xf>
    <xf numFmtId="4" fontId="7" fillId="0" borderId="13" xfId="3" applyNumberFormat="1" applyFont="1" applyFill="1" applyBorder="1" applyAlignment="1" applyProtection="1">
      <alignment horizontal="center" vertical="top" wrapText="1"/>
      <protection locked="0"/>
    </xf>
    <xf numFmtId="49" fontId="7" fillId="0" borderId="1" xfId="3" applyNumberFormat="1" applyFont="1" applyFill="1" applyBorder="1" applyAlignment="1" applyProtection="1">
      <alignment horizontal="center" vertical="top" wrapText="1"/>
      <protection locked="0"/>
    </xf>
    <xf numFmtId="49" fontId="7" fillId="0" borderId="9" xfId="3" applyNumberFormat="1" applyFont="1" applyFill="1" applyBorder="1" applyAlignment="1" applyProtection="1">
      <alignment horizontal="center" vertical="top" wrapText="1"/>
      <protection locked="0"/>
    </xf>
    <xf numFmtId="49" fontId="7" fillId="0" borderId="13" xfId="3" applyNumberFormat="1" applyFont="1" applyFill="1" applyBorder="1" applyAlignment="1" applyProtection="1">
      <alignment horizontal="center" vertical="top" wrapText="1"/>
      <protection locked="0"/>
    </xf>
    <xf numFmtId="49" fontId="7" fillId="0" borderId="2" xfId="3" applyNumberFormat="1" applyFont="1" applyFill="1" applyBorder="1" applyAlignment="1" applyProtection="1">
      <alignment horizontal="center" vertical="top" wrapText="1"/>
      <protection locked="0"/>
    </xf>
    <xf numFmtId="49" fontId="7" fillId="0" borderId="3" xfId="3" applyNumberFormat="1" applyFont="1" applyFill="1" applyBorder="1" applyAlignment="1" applyProtection="1">
      <alignment horizontal="center" vertical="top" wrapText="1"/>
      <protection locked="0"/>
    </xf>
    <xf numFmtId="0" fontId="20" fillId="0" borderId="0" xfId="1" applyFont="1" applyAlignment="1" applyProtection="1">
      <alignment horizontal="center"/>
    </xf>
    <xf numFmtId="4" fontId="7" fillId="0" borderId="4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7" xfId="3" applyNumberFormat="1" applyFont="1" applyFill="1" applyBorder="1" applyAlignment="1" applyProtection="1">
      <alignment horizontal="center" vertical="top" wrapText="1"/>
      <protection locked="0"/>
    </xf>
    <xf numFmtId="49" fontId="7" fillId="2" borderId="1" xfId="3" applyNumberFormat="1" applyFont="1" applyFill="1" applyBorder="1" applyAlignment="1" applyProtection="1">
      <alignment horizontal="center" vertical="top" wrapText="1"/>
      <protection locked="0"/>
    </xf>
    <xf numFmtId="49" fontId="7" fillId="2" borderId="9" xfId="3" applyNumberFormat="1" applyFont="1" applyFill="1" applyBorder="1" applyAlignment="1" applyProtection="1">
      <alignment horizontal="center" vertical="top" wrapText="1"/>
      <protection locked="0"/>
    </xf>
    <xf numFmtId="49" fontId="7" fillId="2" borderId="13" xfId="3" applyNumberFormat="1" applyFont="1" applyFill="1" applyBorder="1" applyAlignment="1" applyProtection="1">
      <alignment horizontal="center" vertical="top" wrapText="1"/>
      <protection locked="0"/>
    </xf>
    <xf numFmtId="165" fontId="7" fillId="0" borderId="1" xfId="2" applyNumberFormat="1" applyFont="1" applyFill="1" applyBorder="1" applyAlignment="1" applyProtection="1">
      <alignment horizontal="center" vertical="top" wrapText="1"/>
      <protection locked="0"/>
    </xf>
    <xf numFmtId="165" fontId="7" fillId="0" borderId="9" xfId="2" applyNumberFormat="1" applyFont="1" applyFill="1" applyBorder="1" applyAlignment="1" applyProtection="1">
      <alignment horizontal="center" vertical="top" wrapText="1"/>
      <protection locked="0"/>
    </xf>
    <xf numFmtId="165" fontId="7" fillId="0" borderId="13" xfId="2" applyNumberFormat="1" applyFont="1" applyFill="1" applyBorder="1" applyAlignment="1" applyProtection="1">
      <alignment horizontal="center" vertical="top" wrapText="1"/>
      <protection locked="0"/>
    </xf>
    <xf numFmtId="49" fontId="7" fillId="0" borderId="8" xfId="3" applyNumberFormat="1" applyFont="1" applyFill="1" applyBorder="1" applyAlignment="1" applyProtection="1">
      <alignment horizontal="center" vertical="top" wrapText="1"/>
      <protection locked="0"/>
    </xf>
    <xf numFmtId="49" fontId="7" fillId="0" borderId="2" xfId="2" applyNumberFormat="1" applyFont="1" applyFill="1" applyBorder="1" applyAlignment="1" applyProtection="1">
      <alignment horizontal="center" vertical="top" wrapText="1"/>
      <protection locked="0"/>
    </xf>
    <xf numFmtId="49" fontId="7" fillId="0" borderId="8" xfId="2" applyNumberFormat="1" applyFont="1" applyFill="1" applyBorder="1" applyAlignment="1" applyProtection="1">
      <alignment horizontal="center" vertical="top" wrapText="1"/>
      <protection locked="0"/>
    </xf>
    <xf numFmtId="49" fontId="7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7" fillId="0" borderId="1" xfId="4" applyNumberFormat="1" applyFont="1" applyFill="1" applyBorder="1" applyAlignment="1" applyProtection="1">
      <alignment horizontal="center" vertical="top" wrapText="1"/>
      <protection locked="0"/>
    </xf>
    <xf numFmtId="165" fontId="7" fillId="0" borderId="13" xfId="4" applyNumberFormat="1" applyFont="1" applyFill="1" applyBorder="1" applyAlignment="1" applyProtection="1">
      <alignment horizontal="center" vertical="top" wrapText="1"/>
      <protection locked="0"/>
    </xf>
    <xf numFmtId="166" fontId="7" fillId="0" borderId="1" xfId="3" applyNumberFormat="1" applyFont="1" applyFill="1" applyBorder="1" applyAlignment="1" applyProtection="1">
      <alignment horizontal="center" vertical="top" wrapText="1"/>
      <protection locked="0"/>
    </xf>
    <xf numFmtId="166" fontId="7" fillId="0" borderId="13" xfId="3" applyNumberFormat="1" applyFont="1" applyFill="1" applyBorder="1" applyAlignment="1" applyProtection="1">
      <alignment horizontal="center" vertical="top" wrapText="1"/>
      <protection locked="0"/>
    </xf>
  </cellXfs>
  <cellStyles count="8">
    <cellStyle name="Гиперссылка" xfId="1" builtinId="8"/>
    <cellStyle name="Обычный" xfId="0" builtinId="0"/>
    <cellStyle name="Обычный 2" xfId="2"/>
    <cellStyle name="Обычный 2 10" xfId="5"/>
    <cellStyle name="Обычный 2_Отчет об исполнении ГКПЗ (1)" xfId="6"/>
    <cellStyle name="Обычный 3" xfId="7"/>
    <cellStyle name="Обычный_Исполнительный аппарат МРСК Центра и Приволжья" xfId="3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1089;&#1090;&#1072;&#1092;&#1100;&#1077;&#1074;&#1072;\&#1057;&#1077;&#1090;&#1077;&#1074;&#1072;&#1103;%20&#1086;&#1090;&#1095;&#1077;&#1090;&#1085;&#1086;&#1089;&#1090;&#1100;\2023\&#1047;&#1044;_&#1044;&#1057;&#1055;&#1080;&#1054;&#1047;_1-8%20_%2023%2003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Д_ДСПиОЗ_1 (2)"/>
      <sheetName val="ЗД_ДСПиОЗ_1"/>
      <sheetName val="ЗД_ДСПиОЗ_2"/>
      <sheetName val="ЗД_ДСПиОЗ_3"/>
      <sheetName val="ЗД_ДСПиОЗ_4"/>
      <sheetName val="ЗД_ДСПиОЗ_5"/>
      <sheetName val="ЗД_ДСПиОЗ_6"/>
      <sheetName val="ЗД_ДСПиОЗ_7"/>
      <sheetName val="приложение к Приложению 9"/>
      <sheetName val="ЗД_ДСПиОЗ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0"/>
  <sheetViews>
    <sheetView tabSelected="1" view="pageBreakPreview" topLeftCell="AH1" zoomScaleNormal="100" zoomScaleSheetLayoutView="100" workbookViewId="0">
      <selection activeCell="AP5" sqref="AP5:AW5"/>
    </sheetView>
  </sheetViews>
  <sheetFormatPr defaultRowHeight="16.5" x14ac:dyDescent="0.3"/>
  <cols>
    <col min="1" max="2" width="9.28515625" style="1" bestFit="1" customWidth="1"/>
    <col min="3" max="3" width="18.140625" style="1" customWidth="1"/>
    <col min="4" max="4" width="9.140625" style="1"/>
    <col min="5" max="5" width="19.85546875" style="1" customWidth="1"/>
    <col min="6" max="6" width="9.140625" style="1"/>
    <col min="7" max="7" width="34" style="1" customWidth="1"/>
    <col min="8" max="8" width="13.28515625" style="1" customWidth="1"/>
    <col min="9" max="9" width="14.28515625" style="1" customWidth="1"/>
    <col min="10" max="10" width="16.5703125" style="1" customWidth="1"/>
    <col min="11" max="11" width="18.5703125" style="1" customWidth="1"/>
    <col min="12" max="12" width="18.42578125" style="1" customWidth="1"/>
    <col min="13" max="13" width="17.5703125" style="1" customWidth="1"/>
    <col min="14" max="14" width="16.85546875" style="1" customWidth="1"/>
    <col min="15" max="15" width="15.28515625" style="1" customWidth="1"/>
    <col min="16" max="16" width="14.7109375" style="1" customWidth="1"/>
    <col min="17" max="17" width="20.5703125" style="1" customWidth="1"/>
    <col min="18" max="18" width="21.7109375" style="1" customWidth="1"/>
    <col min="19" max="19" width="19.5703125" style="1" customWidth="1"/>
    <col min="20" max="20" width="20.140625" style="1" customWidth="1"/>
    <col min="21" max="21" width="21.42578125" style="1" customWidth="1"/>
    <col min="22" max="22" width="14" style="1" customWidth="1"/>
    <col min="23" max="23" width="14.42578125" style="1" customWidth="1"/>
    <col min="24" max="24" width="18" style="1" customWidth="1"/>
    <col min="25" max="25" width="13.42578125" style="1" customWidth="1"/>
    <col min="26" max="26" width="21" style="1" hidden="1" customWidth="1"/>
    <col min="27" max="27" width="23.140625" style="1" hidden="1" customWidth="1"/>
    <col min="28" max="28" width="0" style="1" hidden="1" customWidth="1"/>
    <col min="29" max="29" width="16.28515625" style="1" hidden="1" customWidth="1"/>
    <col min="30" max="30" width="34.85546875" style="1" customWidth="1"/>
    <col min="31" max="31" width="27.140625" style="1" customWidth="1"/>
    <col min="32" max="32" width="12.7109375" style="1" customWidth="1"/>
    <col min="33" max="33" width="16.7109375" style="1" customWidth="1"/>
    <col min="34" max="34" width="12.7109375" style="1" customWidth="1"/>
    <col min="35" max="35" width="14.28515625" style="1" customWidth="1"/>
    <col min="36" max="36" width="19.5703125" style="1" customWidth="1"/>
    <col min="37" max="39" width="11.28515625" style="1" bestFit="1" customWidth="1"/>
    <col min="40" max="40" width="9.140625" style="1"/>
    <col min="41" max="41" width="17.5703125" style="1" customWidth="1"/>
    <col min="42" max="16384" width="9.140625" style="1"/>
  </cols>
  <sheetData>
    <row r="1" spans="1:52" ht="20.25" x14ac:dyDescent="0.3">
      <c r="A1" s="130" t="s">
        <v>55</v>
      </c>
      <c r="B1" s="130"/>
      <c r="C1" s="130"/>
      <c r="D1" s="130"/>
      <c r="E1" s="13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2" ht="16.5" customHeight="1" x14ac:dyDescent="0.3">
      <c r="AQ2" s="121" t="s">
        <v>299</v>
      </c>
      <c r="AR2" s="121"/>
      <c r="AS2" s="121"/>
      <c r="AT2" s="121"/>
      <c r="AU2" s="121"/>
      <c r="AV2" s="121"/>
      <c r="AW2" s="121"/>
      <c r="AX2" s="121"/>
      <c r="AY2" s="121"/>
    </row>
    <row r="3" spans="1:52" ht="36" customHeight="1" x14ac:dyDescent="0.35">
      <c r="A3" s="2" t="s">
        <v>56</v>
      </c>
      <c r="AQ3" s="121"/>
      <c r="AR3" s="121"/>
      <c r="AS3" s="121"/>
      <c r="AT3" s="121"/>
      <c r="AU3" s="121"/>
      <c r="AV3" s="121"/>
      <c r="AW3" s="121"/>
      <c r="AX3" s="121"/>
      <c r="AY3" s="121"/>
    </row>
    <row r="5" spans="1:52" ht="66" customHeight="1" x14ac:dyDescent="0.3">
      <c r="A5" s="125" t="s">
        <v>0</v>
      </c>
      <c r="B5" s="125" t="s">
        <v>1</v>
      </c>
      <c r="C5" s="128" t="s">
        <v>2</v>
      </c>
      <c r="D5" s="129"/>
      <c r="E5" s="125" t="s">
        <v>3</v>
      </c>
      <c r="F5" s="125" t="s">
        <v>4</v>
      </c>
      <c r="G5" s="125" t="s">
        <v>5</v>
      </c>
      <c r="H5" s="125" t="s">
        <v>6</v>
      </c>
      <c r="I5" s="125" t="s">
        <v>7</v>
      </c>
      <c r="J5" s="125" t="s">
        <v>8</v>
      </c>
      <c r="K5" s="125" t="s">
        <v>9</v>
      </c>
      <c r="L5" s="125" t="s">
        <v>10</v>
      </c>
      <c r="M5" s="125" t="s">
        <v>11</v>
      </c>
      <c r="N5" s="125" t="s">
        <v>12</v>
      </c>
      <c r="O5" s="122" t="s">
        <v>63</v>
      </c>
      <c r="P5" s="122" t="s">
        <v>64</v>
      </c>
      <c r="Q5" s="131" t="s">
        <v>65</v>
      </c>
      <c r="R5" s="132"/>
      <c r="S5" s="132"/>
      <c r="T5" s="133"/>
      <c r="U5" s="125" t="s">
        <v>13</v>
      </c>
      <c r="V5" s="125" t="s">
        <v>14</v>
      </c>
      <c r="W5" s="125" t="s">
        <v>15</v>
      </c>
      <c r="X5" s="137" t="s">
        <v>16</v>
      </c>
      <c r="Y5" s="137" t="s">
        <v>17</v>
      </c>
      <c r="Z5" s="128" t="s">
        <v>18</v>
      </c>
      <c r="AA5" s="144"/>
      <c r="AB5" s="144"/>
      <c r="AC5" s="129"/>
      <c r="AD5" s="128" t="s">
        <v>19</v>
      </c>
      <c r="AE5" s="144"/>
      <c r="AF5" s="144"/>
      <c r="AG5" s="144"/>
      <c r="AH5" s="144"/>
      <c r="AI5" s="144"/>
      <c r="AJ5" s="144"/>
      <c r="AK5" s="144"/>
      <c r="AL5" s="144"/>
      <c r="AM5" s="129"/>
      <c r="AN5" s="125" t="s">
        <v>20</v>
      </c>
      <c r="AO5" s="125" t="s">
        <v>21</v>
      </c>
      <c r="AP5" s="145" t="s">
        <v>22</v>
      </c>
      <c r="AQ5" s="146"/>
      <c r="AR5" s="146"/>
      <c r="AS5" s="146"/>
      <c r="AT5" s="146"/>
      <c r="AU5" s="146"/>
      <c r="AV5" s="146"/>
      <c r="AW5" s="147"/>
      <c r="AX5" s="138" t="s">
        <v>23</v>
      </c>
      <c r="AY5" s="138" t="s">
        <v>24</v>
      </c>
      <c r="AZ5" s="141" t="s">
        <v>25</v>
      </c>
    </row>
    <row r="6" spans="1:52" ht="51" customHeight="1" x14ac:dyDescent="0.3">
      <c r="A6" s="126"/>
      <c r="B6" s="126"/>
      <c r="C6" s="125" t="s">
        <v>26</v>
      </c>
      <c r="D6" s="125" t="s">
        <v>27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3"/>
      <c r="P6" s="123"/>
      <c r="Q6" s="134"/>
      <c r="R6" s="135"/>
      <c r="S6" s="135"/>
      <c r="T6" s="136"/>
      <c r="U6" s="126"/>
      <c r="V6" s="126"/>
      <c r="W6" s="126"/>
      <c r="X6" s="137"/>
      <c r="Y6" s="137"/>
      <c r="Z6" s="125" t="s">
        <v>28</v>
      </c>
      <c r="AA6" s="125" t="s">
        <v>29</v>
      </c>
      <c r="AB6" s="125" t="s">
        <v>30</v>
      </c>
      <c r="AC6" s="125" t="s">
        <v>31</v>
      </c>
      <c r="AD6" s="125" t="s">
        <v>32</v>
      </c>
      <c r="AE6" s="125" t="s">
        <v>33</v>
      </c>
      <c r="AF6" s="128" t="s">
        <v>34</v>
      </c>
      <c r="AG6" s="129"/>
      <c r="AH6" s="125" t="s">
        <v>35</v>
      </c>
      <c r="AI6" s="128" t="s">
        <v>36</v>
      </c>
      <c r="AJ6" s="129"/>
      <c r="AK6" s="122" t="s">
        <v>37</v>
      </c>
      <c r="AL6" s="125" t="s">
        <v>38</v>
      </c>
      <c r="AM6" s="150" t="s">
        <v>39</v>
      </c>
      <c r="AN6" s="126"/>
      <c r="AO6" s="126"/>
      <c r="AP6" s="141" t="s">
        <v>40</v>
      </c>
      <c r="AQ6" s="141" t="s">
        <v>41</v>
      </c>
      <c r="AR6" s="141" t="s">
        <v>42</v>
      </c>
      <c r="AS6" s="141" t="s">
        <v>43</v>
      </c>
      <c r="AT6" s="141" t="s">
        <v>44</v>
      </c>
      <c r="AU6" s="148" t="s">
        <v>45</v>
      </c>
      <c r="AV6" s="148" t="s">
        <v>46</v>
      </c>
      <c r="AW6" s="141" t="s">
        <v>47</v>
      </c>
      <c r="AX6" s="139"/>
      <c r="AY6" s="139"/>
      <c r="AZ6" s="142"/>
    </row>
    <row r="7" spans="1:52" ht="51" customHeight="1" x14ac:dyDescent="0.3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4"/>
      <c r="P7" s="124"/>
      <c r="Q7" s="3" t="s">
        <v>48</v>
      </c>
      <c r="R7" s="3" t="s">
        <v>49</v>
      </c>
      <c r="S7" s="3" t="s">
        <v>50</v>
      </c>
      <c r="T7" s="3" t="s">
        <v>51</v>
      </c>
      <c r="U7" s="127"/>
      <c r="V7" s="127"/>
      <c r="W7" s="127"/>
      <c r="X7" s="137"/>
      <c r="Y7" s="137"/>
      <c r="Z7" s="127"/>
      <c r="AA7" s="127"/>
      <c r="AB7" s="127"/>
      <c r="AC7" s="127"/>
      <c r="AD7" s="127"/>
      <c r="AE7" s="127"/>
      <c r="AF7" s="4" t="s">
        <v>52</v>
      </c>
      <c r="AG7" s="4" t="s">
        <v>53</v>
      </c>
      <c r="AH7" s="127"/>
      <c r="AI7" s="4" t="s">
        <v>54</v>
      </c>
      <c r="AJ7" s="4" t="s">
        <v>53</v>
      </c>
      <c r="AK7" s="124"/>
      <c r="AL7" s="127"/>
      <c r="AM7" s="151"/>
      <c r="AN7" s="127"/>
      <c r="AO7" s="127"/>
      <c r="AP7" s="143"/>
      <c r="AQ7" s="143"/>
      <c r="AR7" s="143"/>
      <c r="AS7" s="143"/>
      <c r="AT7" s="143"/>
      <c r="AU7" s="149"/>
      <c r="AV7" s="149"/>
      <c r="AW7" s="143"/>
      <c r="AX7" s="140"/>
      <c r="AY7" s="140"/>
      <c r="AZ7" s="143"/>
    </row>
    <row r="8" spans="1:52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  <c r="AR8" s="5">
        <v>44</v>
      </c>
      <c r="AS8" s="5">
        <v>45</v>
      </c>
      <c r="AT8" s="5">
        <v>46</v>
      </c>
      <c r="AU8" s="5">
        <v>47</v>
      </c>
      <c r="AV8" s="5">
        <v>48</v>
      </c>
      <c r="AW8" s="5">
        <v>49</v>
      </c>
      <c r="AX8" s="5">
        <v>50</v>
      </c>
      <c r="AY8" s="5">
        <v>51</v>
      </c>
      <c r="AZ8" s="5">
        <v>52</v>
      </c>
    </row>
    <row r="9" spans="1:52" s="28" customFormat="1" ht="60" x14ac:dyDescent="0.25">
      <c r="A9" s="29">
        <v>2</v>
      </c>
      <c r="B9" s="29">
        <v>2602</v>
      </c>
      <c r="C9" s="29" t="s">
        <v>55</v>
      </c>
      <c r="D9" s="29"/>
      <c r="E9" s="29" t="s">
        <v>57</v>
      </c>
      <c r="F9" s="30" t="s">
        <v>74</v>
      </c>
      <c r="G9" s="29" t="s">
        <v>58</v>
      </c>
      <c r="H9" s="31" t="s">
        <v>59</v>
      </c>
      <c r="I9" s="32" t="s">
        <v>60</v>
      </c>
      <c r="J9" s="33">
        <v>1</v>
      </c>
      <c r="K9" s="29"/>
      <c r="L9" s="29" t="s">
        <v>61</v>
      </c>
      <c r="M9" s="29" t="s">
        <v>62</v>
      </c>
      <c r="N9" s="34" t="s">
        <v>83</v>
      </c>
      <c r="O9" s="118">
        <v>224296.72</v>
      </c>
      <c r="P9" s="118">
        <f>O9*1.22</f>
        <v>273641.99839999998</v>
      </c>
      <c r="Q9" s="29"/>
      <c r="R9" s="29"/>
      <c r="S9" s="29"/>
      <c r="T9" s="29"/>
      <c r="U9" s="29" t="s">
        <v>66</v>
      </c>
      <c r="V9" s="43" t="s">
        <v>85</v>
      </c>
      <c r="W9" s="29" t="s">
        <v>67</v>
      </c>
      <c r="X9" s="35">
        <v>46083</v>
      </c>
      <c r="Y9" s="35">
        <v>46121</v>
      </c>
      <c r="Z9" s="29"/>
      <c r="AA9" s="29"/>
      <c r="AB9" s="29"/>
      <c r="AC9" s="29"/>
      <c r="AD9" s="29" t="str">
        <f>G9</f>
        <v>Поставка машины посудомоечной</v>
      </c>
      <c r="AE9" s="36" t="s">
        <v>68</v>
      </c>
      <c r="AF9" s="29">
        <v>796</v>
      </c>
      <c r="AG9" s="29" t="s">
        <v>69</v>
      </c>
      <c r="AH9" s="29">
        <v>1</v>
      </c>
      <c r="AI9" s="37" t="s">
        <v>70</v>
      </c>
      <c r="AJ9" s="34" t="s">
        <v>71</v>
      </c>
      <c r="AK9" s="35">
        <v>46141</v>
      </c>
      <c r="AL9" s="35">
        <v>46142</v>
      </c>
      <c r="AM9" s="35">
        <v>46171</v>
      </c>
      <c r="AN9" s="38" t="s">
        <v>72</v>
      </c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</row>
    <row r="10" spans="1:52" s="28" customFormat="1" ht="15" x14ac:dyDescent="0.25">
      <c r="A10" s="29"/>
      <c r="B10" s="29"/>
      <c r="C10" s="29"/>
      <c r="D10" s="29"/>
      <c r="E10" s="29"/>
      <c r="F10" s="30"/>
      <c r="G10" s="29"/>
      <c r="H10" s="31"/>
      <c r="I10" s="32"/>
      <c r="J10" s="33"/>
      <c r="K10" s="29"/>
      <c r="L10" s="29"/>
      <c r="M10" s="29"/>
      <c r="N10" s="34"/>
      <c r="O10" s="119">
        <f>SUM(O9)</f>
        <v>224296.72</v>
      </c>
      <c r="P10" s="119">
        <f>SUM(P9)</f>
        <v>273641.99839999998</v>
      </c>
      <c r="Q10" s="29"/>
      <c r="R10" s="29"/>
      <c r="S10" s="29"/>
      <c r="T10" s="29"/>
      <c r="U10" s="29"/>
      <c r="V10" s="29"/>
      <c r="W10" s="29"/>
      <c r="X10" s="35"/>
      <c r="Y10" s="35"/>
      <c r="Z10" s="29"/>
      <c r="AA10" s="29"/>
      <c r="AB10" s="29"/>
      <c r="AC10" s="29"/>
      <c r="AD10" s="29"/>
      <c r="AE10" s="36"/>
      <c r="AF10" s="29"/>
      <c r="AG10" s="29"/>
      <c r="AH10" s="29"/>
      <c r="AI10" s="37"/>
      <c r="AJ10" s="34"/>
      <c r="AK10" s="35"/>
      <c r="AL10" s="35"/>
      <c r="AM10" s="35"/>
      <c r="AN10" s="38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</row>
    <row r="11" spans="1:52" s="28" customFormat="1" ht="63" customHeight="1" x14ac:dyDescent="0.25">
      <c r="A11" s="29">
        <v>3</v>
      </c>
      <c r="B11" s="29">
        <v>2603</v>
      </c>
      <c r="C11" s="29" t="s">
        <v>55</v>
      </c>
      <c r="D11" s="29"/>
      <c r="E11" s="39" t="s">
        <v>73</v>
      </c>
      <c r="F11" s="30" t="s">
        <v>74</v>
      </c>
      <c r="G11" s="87" t="s">
        <v>79</v>
      </c>
      <c r="H11" s="40" t="s">
        <v>80</v>
      </c>
      <c r="I11" s="41" t="s">
        <v>81</v>
      </c>
      <c r="J11" s="29">
        <v>1</v>
      </c>
      <c r="K11" s="29"/>
      <c r="L11" s="29" t="s">
        <v>61</v>
      </c>
      <c r="M11" s="29" t="s">
        <v>82</v>
      </c>
      <c r="N11" s="34" t="s">
        <v>83</v>
      </c>
      <c r="O11" s="42">
        <v>18917.21</v>
      </c>
      <c r="P11" s="42">
        <f>O11*1.22</f>
        <v>23078.996199999998</v>
      </c>
      <c r="Q11" s="29"/>
      <c r="R11" s="29"/>
      <c r="S11" s="29"/>
      <c r="T11" s="29"/>
      <c r="U11" s="39" t="s">
        <v>84</v>
      </c>
      <c r="V11" s="43" t="s">
        <v>85</v>
      </c>
      <c r="W11" s="44" t="s">
        <v>86</v>
      </c>
      <c r="X11" s="45">
        <v>46113</v>
      </c>
      <c r="Y11" s="46">
        <v>46134</v>
      </c>
      <c r="Z11" s="29"/>
      <c r="AA11" s="29"/>
      <c r="AB11" s="29"/>
      <c r="AC11" s="29"/>
      <c r="AD11" s="29" t="str">
        <f t="shared" ref="AD11:AD68" si="0">G11</f>
        <v>Оказание услуг по техническому обслуживанию пожарной сигнализации</v>
      </c>
      <c r="AE11" s="36" t="s">
        <v>68</v>
      </c>
      <c r="AF11" s="47">
        <v>796</v>
      </c>
      <c r="AG11" s="48" t="s">
        <v>69</v>
      </c>
      <c r="AH11" s="49">
        <v>1</v>
      </c>
      <c r="AI11" s="48" t="s">
        <v>70</v>
      </c>
      <c r="AJ11" s="43" t="s">
        <v>71</v>
      </c>
      <c r="AK11" s="46">
        <v>46146</v>
      </c>
      <c r="AL11" s="46">
        <v>46174</v>
      </c>
      <c r="AM11" s="50">
        <v>46265</v>
      </c>
      <c r="AN11" s="51" t="s">
        <v>72</v>
      </c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2" s="28" customFormat="1" ht="72.75" customHeight="1" x14ac:dyDescent="0.25">
      <c r="A12" s="29">
        <v>3</v>
      </c>
      <c r="B12" s="29">
        <v>2603</v>
      </c>
      <c r="C12" s="29" t="s">
        <v>55</v>
      </c>
      <c r="D12" s="29"/>
      <c r="E12" s="39" t="s">
        <v>73</v>
      </c>
      <c r="F12" s="30" t="s">
        <v>75</v>
      </c>
      <c r="G12" s="87" t="s">
        <v>101</v>
      </c>
      <c r="H12" s="40" t="s">
        <v>80</v>
      </c>
      <c r="I12" s="41" t="s">
        <v>81</v>
      </c>
      <c r="J12" s="29">
        <v>1</v>
      </c>
      <c r="K12" s="29"/>
      <c r="L12" s="29" t="s">
        <v>61</v>
      </c>
      <c r="M12" s="29" t="s">
        <v>82</v>
      </c>
      <c r="N12" s="34" t="s">
        <v>83</v>
      </c>
      <c r="O12" s="42">
        <v>6304.92</v>
      </c>
      <c r="P12" s="42">
        <f t="shared" ref="P12:P28" si="1">O12*1.22</f>
        <v>7692.0024000000003</v>
      </c>
      <c r="Q12" s="29"/>
      <c r="R12" s="29"/>
      <c r="S12" s="29"/>
      <c r="T12" s="29"/>
      <c r="U12" s="39" t="s">
        <v>84</v>
      </c>
      <c r="V12" s="43" t="s">
        <v>85</v>
      </c>
      <c r="W12" s="44" t="s">
        <v>86</v>
      </c>
      <c r="X12" s="45">
        <v>46113</v>
      </c>
      <c r="Y12" s="46">
        <v>46134</v>
      </c>
      <c r="Z12" s="29"/>
      <c r="AA12" s="29"/>
      <c r="AB12" s="29"/>
      <c r="AC12" s="29"/>
      <c r="AD12" s="29" t="str">
        <f t="shared" si="0"/>
        <v>Оказание услуг по техническому обслуживанию передающего оборудования системы пожарного мониторинга</v>
      </c>
      <c r="AE12" s="36" t="s">
        <v>68</v>
      </c>
      <c r="AF12" s="47">
        <v>796</v>
      </c>
      <c r="AG12" s="48" t="s">
        <v>69</v>
      </c>
      <c r="AH12" s="52">
        <v>1</v>
      </c>
      <c r="AI12" s="48" t="s">
        <v>70</v>
      </c>
      <c r="AJ12" s="43" t="s">
        <v>71</v>
      </c>
      <c r="AK12" s="46">
        <v>46146</v>
      </c>
      <c r="AL12" s="46">
        <v>46174</v>
      </c>
      <c r="AM12" s="50">
        <v>46265</v>
      </c>
      <c r="AN12" s="51" t="s">
        <v>72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52" s="28" customFormat="1" ht="75" customHeight="1" x14ac:dyDescent="0.25">
      <c r="A13" s="29">
        <v>3</v>
      </c>
      <c r="B13" s="29">
        <v>2603</v>
      </c>
      <c r="C13" s="29" t="s">
        <v>55</v>
      </c>
      <c r="D13" s="29"/>
      <c r="E13" s="53" t="s">
        <v>73</v>
      </c>
      <c r="F13" s="30" t="s">
        <v>76</v>
      </c>
      <c r="G13" s="92" t="s">
        <v>102</v>
      </c>
      <c r="H13" s="54" t="s">
        <v>103</v>
      </c>
      <c r="I13" s="55" t="s">
        <v>104</v>
      </c>
      <c r="J13" s="29">
        <v>1</v>
      </c>
      <c r="K13" s="29"/>
      <c r="L13" s="29" t="s">
        <v>61</v>
      </c>
      <c r="M13" s="29" t="s">
        <v>82</v>
      </c>
      <c r="N13" s="34" t="s">
        <v>83</v>
      </c>
      <c r="O13" s="56">
        <f>18852.46+6362.29+24590.17</f>
        <v>49804.92</v>
      </c>
      <c r="P13" s="42">
        <f t="shared" si="1"/>
        <v>60762.002399999998</v>
      </c>
      <c r="Q13" s="29"/>
      <c r="R13" s="29"/>
      <c r="S13" s="29"/>
      <c r="T13" s="29"/>
      <c r="U13" s="53" t="s">
        <v>84</v>
      </c>
      <c r="V13" s="57" t="s">
        <v>85</v>
      </c>
      <c r="W13" s="58" t="s">
        <v>86</v>
      </c>
      <c r="X13" s="45">
        <v>46113</v>
      </c>
      <c r="Y13" s="46">
        <v>46134</v>
      </c>
      <c r="Z13" s="29"/>
      <c r="AA13" s="29"/>
      <c r="AB13" s="29"/>
      <c r="AC13" s="29"/>
      <c r="AD13" s="29" t="str">
        <f t="shared" si="0"/>
        <v>Оказание услуг по техническому обслуживанию и ремонту холодильного и  кухонного оборудования</v>
      </c>
      <c r="AE13" s="36" t="s">
        <v>68</v>
      </c>
      <c r="AF13" s="59">
        <v>796</v>
      </c>
      <c r="AG13" s="60" t="s">
        <v>69</v>
      </c>
      <c r="AH13" s="61">
        <v>1</v>
      </c>
      <c r="AI13" s="60" t="s">
        <v>70</v>
      </c>
      <c r="AJ13" s="57" t="s">
        <v>71</v>
      </c>
      <c r="AK13" s="46">
        <v>46146</v>
      </c>
      <c r="AL13" s="46">
        <v>46147</v>
      </c>
      <c r="AM13" s="62">
        <v>46171</v>
      </c>
      <c r="AN13" s="51" t="s">
        <v>72</v>
      </c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52" s="28" customFormat="1" ht="60" x14ac:dyDescent="0.25">
      <c r="A14" s="29">
        <v>3</v>
      </c>
      <c r="B14" s="29">
        <v>2603</v>
      </c>
      <c r="C14" s="29" t="s">
        <v>55</v>
      </c>
      <c r="D14" s="29"/>
      <c r="E14" s="39" t="s">
        <v>100</v>
      </c>
      <c r="F14" s="30" t="s">
        <v>77</v>
      </c>
      <c r="G14" s="58" t="s">
        <v>105</v>
      </c>
      <c r="H14" s="40" t="s">
        <v>106</v>
      </c>
      <c r="I14" s="41" t="s">
        <v>107</v>
      </c>
      <c r="J14" s="29">
        <v>1</v>
      </c>
      <c r="K14" s="29"/>
      <c r="L14" s="29" t="s">
        <v>61</v>
      </c>
      <c r="M14" s="29" t="s">
        <v>82</v>
      </c>
      <c r="N14" s="34" t="s">
        <v>83</v>
      </c>
      <c r="O14" s="42">
        <v>40983.61</v>
      </c>
      <c r="P14" s="42">
        <f t="shared" si="1"/>
        <v>50000.004200000003</v>
      </c>
      <c r="Q14" s="29"/>
      <c r="R14" s="29"/>
      <c r="S14" s="29"/>
      <c r="T14" s="29"/>
      <c r="U14" s="63" t="s">
        <v>84</v>
      </c>
      <c r="V14" s="43" t="s">
        <v>85</v>
      </c>
      <c r="W14" s="44" t="s">
        <v>86</v>
      </c>
      <c r="X14" s="45">
        <v>46113</v>
      </c>
      <c r="Y14" s="46">
        <v>46134</v>
      </c>
      <c r="Z14" s="29"/>
      <c r="AA14" s="29"/>
      <c r="AB14" s="29"/>
      <c r="AC14" s="29"/>
      <c r="AD14" s="29" t="str">
        <f t="shared" si="0"/>
        <v>Выполнение работ по ремонту пожарной сигнализации</v>
      </c>
      <c r="AE14" s="36" t="s">
        <v>68</v>
      </c>
      <c r="AF14" s="47">
        <v>796</v>
      </c>
      <c r="AG14" s="48" t="s">
        <v>69</v>
      </c>
      <c r="AH14" s="52">
        <v>1</v>
      </c>
      <c r="AI14" s="48" t="s">
        <v>70</v>
      </c>
      <c r="AJ14" s="43" t="s">
        <v>71</v>
      </c>
      <c r="AK14" s="46">
        <v>46146</v>
      </c>
      <c r="AL14" s="46">
        <v>46147</v>
      </c>
      <c r="AM14" s="62">
        <v>46171</v>
      </c>
      <c r="AN14" s="51" t="s">
        <v>72</v>
      </c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52" s="28" customFormat="1" ht="60" x14ac:dyDescent="0.25">
      <c r="A15" s="29">
        <v>3</v>
      </c>
      <c r="B15" s="29">
        <v>2603</v>
      </c>
      <c r="C15" s="29" t="s">
        <v>55</v>
      </c>
      <c r="D15" s="29"/>
      <c r="E15" s="39" t="s">
        <v>100</v>
      </c>
      <c r="F15" s="30" t="s">
        <v>78</v>
      </c>
      <c r="G15" s="57" t="s">
        <v>108</v>
      </c>
      <c r="H15" s="64" t="s">
        <v>109</v>
      </c>
      <c r="I15" s="64" t="s">
        <v>109</v>
      </c>
      <c r="J15" s="29">
        <v>1</v>
      </c>
      <c r="K15" s="29"/>
      <c r="L15" s="29" t="s">
        <v>61</v>
      </c>
      <c r="M15" s="29" t="s">
        <v>82</v>
      </c>
      <c r="N15" s="34" t="s">
        <v>83</v>
      </c>
      <c r="O15" s="42">
        <v>49180.33</v>
      </c>
      <c r="P15" s="42">
        <f t="shared" si="1"/>
        <v>60000.0026</v>
      </c>
      <c r="Q15" s="29"/>
      <c r="R15" s="29"/>
      <c r="S15" s="29"/>
      <c r="T15" s="29"/>
      <c r="U15" s="39" t="s">
        <v>84</v>
      </c>
      <c r="V15" s="43" t="s">
        <v>85</v>
      </c>
      <c r="W15" s="44" t="s">
        <v>86</v>
      </c>
      <c r="X15" s="45">
        <v>46113</v>
      </c>
      <c r="Y15" s="46">
        <v>46134</v>
      </c>
      <c r="Z15" s="29"/>
      <c r="AA15" s="29"/>
      <c r="AB15" s="29"/>
      <c r="AC15" s="29"/>
      <c r="AD15" s="29" t="str">
        <f t="shared" si="0"/>
        <v>Выполнение работ по диагностике и  ремонту музыкального оборудования</v>
      </c>
      <c r="AE15" s="36" t="s">
        <v>68</v>
      </c>
      <c r="AF15" s="47">
        <v>796</v>
      </c>
      <c r="AG15" s="48" t="s">
        <v>69</v>
      </c>
      <c r="AH15" s="52">
        <v>1</v>
      </c>
      <c r="AI15" s="48" t="s">
        <v>70</v>
      </c>
      <c r="AJ15" s="43" t="s">
        <v>71</v>
      </c>
      <c r="AK15" s="46">
        <v>46146</v>
      </c>
      <c r="AL15" s="46">
        <v>46147</v>
      </c>
      <c r="AM15" s="62">
        <v>46171</v>
      </c>
      <c r="AN15" s="51" t="s">
        <v>72</v>
      </c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52" s="28" customFormat="1" ht="60" x14ac:dyDescent="0.25">
      <c r="A16" s="29">
        <v>3</v>
      </c>
      <c r="B16" s="29">
        <v>2603</v>
      </c>
      <c r="C16" s="29" t="s">
        <v>55</v>
      </c>
      <c r="D16" s="29"/>
      <c r="E16" s="39" t="s">
        <v>100</v>
      </c>
      <c r="F16" s="30" t="s">
        <v>87</v>
      </c>
      <c r="G16" s="92" t="s">
        <v>110</v>
      </c>
      <c r="H16" s="64" t="s">
        <v>111</v>
      </c>
      <c r="I16" s="64" t="s">
        <v>112</v>
      </c>
      <c r="J16" s="29">
        <v>1</v>
      </c>
      <c r="K16" s="29"/>
      <c r="L16" s="29" t="s">
        <v>61</v>
      </c>
      <c r="M16" s="29" t="s">
        <v>82</v>
      </c>
      <c r="N16" s="34" t="s">
        <v>83</v>
      </c>
      <c r="O16" s="42">
        <v>77868.850000000006</v>
      </c>
      <c r="P16" s="42">
        <f t="shared" si="1"/>
        <v>94999.997000000003</v>
      </c>
      <c r="Q16" s="29"/>
      <c r="R16" s="29"/>
      <c r="S16" s="29"/>
      <c r="T16" s="29"/>
      <c r="U16" s="39" t="s">
        <v>84</v>
      </c>
      <c r="V16" s="43" t="s">
        <v>85</v>
      </c>
      <c r="W16" s="44" t="s">
        <v>86</v>
      </c>
      <c r="X16" s="45">
        <v>46113</v>
      </c>
      <c r="Y16" s="46">
        <v>46134</v>
      </c>
      <c r="Z16" s="29"/>
      <c r="AA16" s="29"/>
      <c r="AB16" s="29"/>
      <c r="AC16" s="29"/>
      <c r="AD16" s="29" t="str">
        <f t="shared" si="0"/>
        <v xml:space="preserve">Выполнение работ по косметическому ремонту помещений, сооружений, малых архитектурных форм </v>
      </c>
      <c r="AE16" s="36" t="s">
        <v>68</v>
      </c>
      <c r="AF16" s="47">
        <v>796</v>
      </c>
      <c r="AG16" s="48" t="s">
        <v>69</v>
      </c>
      <c r="AH16" s="52">
        <v>1</v>
      </c>
      <c r="AI16" s="48" t="s">
        <v>70</v>
      </c>
      <c r="AJ16" s="43" t="s">
        <v>71</v>
      </c>
      <c r="AK16" s="46">
        <v>46146</v>
      </c>
      <c r="AL16" s="46">
        <v>46147</v>
      </c>
      <c r="AM16" s="62">
        <v>46171</v>
      </c>
      <c r="AN16" s="51" t="s">
        <v>72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52" s="28" customFormat="1" ht="60" x14ac:dyDescent="0.25">
      <c r="A17" s="29">
        <v>3</v>
      </c>
      <c r="B17" s="29">
        <v>2603</v>
      </c>
      <c r="C17" s="29" t="s">
        <v>55</v>
      </c>
      <c r="D17" s="29"/>
      <c r="E17" s="39" t="s">
        <v>100</v>
      </c>
      <c r="F17" s="30" t="s">
        <v>88</v>
      </c>
      <c r="G17" s="92" t="s">
        <v>113</v>
      </c>
      <c r="H17" s="64" t="s">
        <v>114</v>
      </c>
      <c r="I17" s="64" t="s">
        <v>115</v>
      </c>
      <c r="J17" s="29">
        <v>1</v>
      </c>
      <c r="K17" s="29"/>
      <c r="L17" s="29" t="s">
        <v>61</v>
      </c>
      <c r="M17" s="29" t="s">
        <v>82</v>
      </c>
      <c r="N17" s="34" t="s">
        <v>148</v>
      </c>
      <c r="O17" s="42">
        <v>2528450.8199999998</v>
      </c>
      <c r="P17" s="42">
        <f t="shared" si="1"/>
        <v>3084710.0003999998</v>
      </c>
      <c r="Q17" s="29"/>
      <c r="R17" s="29"/>
      <c r="S17" s="29"/>
      <c r="T17" s="29"/>
      <c r="U17" s="39" t="s">
        <v>290</v>
      </c>
      <c r="V17" s="43" t="s">
        <v>85</v>
      </c>
      <c r="W17" s="65" t="s">
        <v>149</v>
      </c>
      <c r="X17" s="45">
        <v>46041</v>
      </c>
      <c r="Y17" s="46">
        <v>46080</v>
      </c>
      <c r="Z17" s="29"/>
      <c r="AA17" s="29"/>
      <c r="AB17" s="29"/>
      <c r="AC17" s="29"/>
      <c r="AD17" s="29" t="str">
        <f t="shared" si="0"/>
        <v>Выполнение работ по ремонту овощного цеха</v>
      </c>
      <c r="AE17" s="36" t="s">
        <v>68</v>
      </c>
      <c r="AF17" s="47">
        <v>796</v>
      </c>
      <c r="AG17" s="48" t="s">
        <v>69</v>
      </c>
      <c r="AH17" s="52">
        <v>1</v>
      </c>
      <c r="AI17" s="48" t="s">
        <v>70</v>
      </c>
      <c r="AJ17" s="43" t="s">
        <v>71</v>
      </c>
      <c r="AK17" s="46">
        <v>46100</v>
      </c>
      <c r="AL17" s="46">
        <v>46104</v>
      </c>
      <c r="AM17" s="50">
        <v>46162</v>
      </c>
      <c r="AN17" s="51" t="s">
        <v>72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s="28" customFormat="1" ht="60" x14ac:dyDescent="0.25">
      <c r="A18" s="29">
        <v>3</v>
      </c>
      <c r="B18" s="29">
        <v>2603</v>
      </c>
      <c r="C18" s="29" t="s">
        <v>55</v>
      </c>
      <c r="D18" s="29"/>
      <c r="E18" s="53" t="s">
        <v>73</v>
      </c>
      <c r="F18" s="30" t="s">
        <v>89</v>
      </c>
      <c r="G18" s="87" t="s">
        <v>116</v>
      </c>
      <c r="H18" s="60" t="s">
        <v>117</v>
      </c>
      <c r="I18" s="66" t="s">
        <v>118</v>
      </c>
      <c r="J18" s="29">
        <v>1</v>
      </c>
      <c r="K18" s="29"/>
      <c r="L18" s="29" t="s">
        <v>61</v>
      </c>
      <c r="M18" s="29" t="s">
        <v>82</v>
      </c>
      <c r="N18" s="34" t="s">
        <v>148</v>
      </c>
      <c r="O18" s="56">
        <v>696117.22</v>
      </c>
      <c r="P18" s="56">
        <v>849263.00839999993</v>
      </c>
      <c r="Q18" s="29"/>
      <c r="R18" s="29"/>
      <c r="S18" s="29"/>
      <c r="T18" s="29"/>
      <c r="U18" s="39" t="s">
        <v>290</v>
      </c>
      <c r="V18" s="57" t="s">
        <v>85</v>
      </c>
      <c r="W18" s="63" t="s">
        <v>149</v>
      </c>
      <c r="X18" s="45">
        <v>46041</v>
      </c>
      <c r="Y18" s="46">
        <v>46080</v>
      </c>
      <c r="Z18" s="29"/>
      <c r="AA18" s="29"/>
      <c r="AB18" s="29"/>
      <c r="AC18" s="29"/>
      <c r="AD18" s="29" t="str">
        <f t="shared" si="0"/>
        <v xml:space="preserve">Оказание услуг по техническому освидетельствованию зданий </v>
      </c>
      <c r="AE18" s="36" t="s">
        <v>68</v>
      </c>
      <c r="AF18" s="59">
        <v>796</v>
      </c>
      <c r="AG18" s="60" t="s">
        <v>69</v>
      </c>
      <c r="AH18" s="61">
        <v>1</v>
      </c>
      <c r="AI18" s="60" t="s">
        <v>70</v>
      </c>
      <c r="AJ18" s="57" t="s">
        <v>71</v>
      </c>
      <c r="AK18" s="46">
        <v>46100</v>
      </c>
      <c r="AL18" s="46">
        <v>46104</v>
      </c>
      <c r="AM18" s="50">
        <v>46162</v>
      </c>
      <c r="AN18" s="51" t="s">
        <v>72</v>
      </c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s="28" customFormat="1" ht="60" x14ac:dyDescent="0.25">
      <c r="A19" s="29">
        <v>3</v>
      </c>
      <c r="B19" s="29">
        <v>2603</v>
      </c>
      <c r="C19" s="29" t="s">
        <v>55</v>
      </c>
      <c r="D19" s="29"/>
      <c r="E19" s="39" t="s">
        <v>73</v>
      </c>
      <c r="F19" s="30" t="s">
        <v>90</v>
      </c>
      <c r="G19" s="92" t="s">
        <v>119</v>
      </c>
      <c r="H19" s="64" t="s">
        <v>80</v>
      </c>
      <c r="I19" s="64" t="s">
        <v>120</v>
      </c>
      <c r="J19" s="29">
        <v>1</v>
      </c>
      <c r="K19" s="29"/>
      <c r="L19" s="29" t="s">
        <v>61</v>
      </c>
      <c r="M19" s="29" t="s">
        <v>82</v>
      </c>
      <c r="N19" s="34" t="s">
        <v>83</v>
      </c>
      <c r="O19" s="42">
        <v>73770.490000000005</v>
      </c>
      <c r="P19" s="42">
        <f t="shared" si="1"/>
        <v>89999.997799999997</v>
      </c>
      <c r="Q19" s="29"/>
      <c r="R19" s="29"/>
      <c r="S19" s="29"/>
      <c r="T19" s="29"/>
      <c r="U19" s="39" t="s">
        <v>84</v>
      </c>
      <c r="V19" s="43" t="s">
        <v>85</v>
      </c>
      <c r="W19" s="44" t="s">
        <v>86</v>
      </c>
      <c r="X19" s="45">
        <v>46113</v>
      </c>
      <c r="Y19" s="46">
        <v>46134</v>
      </c>
      <c r="Z19" s="29"/>
      <c r="AA19" s="29"/>
      <c r="AB19" s="29"/>
      <c r="AC19" s="29"/>
      <c r="AD19" s="29" t="str">
        <f t="shared" si="0"/>
        <v>Оказание услуг по техническому обслуживанию и ремонту видеонаблюдения</v>
      </c>
      <c r="AE19" s="36" t="s">
        <v>68</v>
      </c>
      <c r="AF19" s="47">
        <v>796</v>
      </c>
      <c r="AG19" s="48" t="s">
        <v>69</v>
      </c>
      <c r="AH19" s="52">
        <v>1</v>
      </c>
      <c r="AI19" s="48" t="s">
        <v>70</v>
      </c>
      <c r="AJ19" s="43" t="s">
        <v>71</v>
      </c>
      <c r="AK19" s="46">
        <v>46146</v>
      </c>
      <c r="AL19" s="46">
        <v>46147</v>
      </c>
      <c r="AM19" s="62">
        <v>46171</v>
      </c>
      <c r="AN19" s="51" t="s">
        <v>72</v>
      </c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52" s="28" customFormat="1" ht="81.75" customHeight="1" x14ac:dyDescent="0.25">
      <c r="A20" s="29">
        <v>3</v>
      </c>
      <c r="B20" s="29">
        <v>2603</v>
      </c>
      <c r="C20" s="29" t="s">
        <v>55</v>
      </c>
      <c r="D20" s="29"/>
      <c r="E20" s="29" t="s">
        <v>57</v>
      </c>
      <c r="F20" s="30" t="s">
        <v>91</v>
      </c>
      <c r="G20" s="93" t="s">
        <v>121</v>
      </c>
      <c r="H20" s="67" t="s">
        <v>122</v>
      </c>
      <c r="I20" s="41" t="s">
        <v>123</v>
      </c>
      <c r="J20" s="29">
        <v>1</v>
      </c>
      <c r="K20" s="29"/>
      <c r="L20" s="29" t="s">
        <v>61</v>
      </c>
      <c r="M20" s="29" t="s">
        <v>82</v>
      </c>
      <c r="N20" s="34" t="s">
        <v>83</v>
      </c>
      <c r="O20" s="56">
        <v>90163.933999999994</v>
      </c>
      <c r="P20" s="56">
        <f t="shared" si="1"/>
        <v>109999.99947999998</v>
      </c>
      <c r="Q20" s="29"/>
      <c r="R20" s="29"/>
      <c r="S20" s="29"/>
      <c r="T20" s="29"/>
      <c r="U20" s="53" t="s">
        <v>66</v>
      </c>
      <c r="V20" s="57" t="s">
        <v>85</v>
      </c>
      <c r="W20" s="65" t="s">
        <v>149</v>
      </c>
      <c r="X20" s="68">
        <v>46083</v>
      </c>
      <c r="Y20" s="69">
        <v>46122</v>
      </c>
      <c r="Z20" s="29"/>
      <c r="AA20" s="29"/>
      <c r="AB20" s="29"/>
      <c r="AC20" s="29"/>
      <c r="AD20" s="29" t="str">
        <f t="shared" si="0"/>
        <v>Поставка электромонтажной продукции,светильников, ламп ,кабеля</v>
      </c>
      <c r="AE20" s="41" t="s">
        <v>151</v>
      </c>
      <c r="AF20" s="70">
        <v>876</v>
      </c>
      <c r="AG20" s="60" t="s">
        <v>159</v>
      </c>
      <c r="AH20" s="61">
        <v>0</v>
      </c>
      <c r="AI20" s="60" t="s">
        <v>70</v>
      </c>
      <c r="AJ20" s="57" t="s">
        <v>71</v>
      </c>
      <c r="AK20" s="69">
        <v>46142</v>
      </c>
      <c r="AL20" s="69">
        <v>46146</v>
      </c>
      <c r="AM20" s="62">
        <v>46173</v>
      </c>
      <c r="AN20" s="51" t="s">
        <v>72</v>
      </c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52" s="28" customFormat="1" ht="89.25" customHeight="1" x14ac:dyDescent="0.25">
      <c r="A21" s="29">
        <v>3</v>
      </c>
      <c r="B21" s="29">
        <v>2603</v>
      </c>
      <c r="C21" s="29" t="s">
        <v>55</v>
      </c>
      <c r="D21" s="29"/>
      <c r="E21" s="29" t="s">
        <v>57</v>
      </c>
      <c r="F21" s="30" t="s">
        <v>92</v>
      </c>
      <c r="G21" s="87" t="s">
        <v>124</v>
      </c>
      <c r="H21" s="67" t="s">
        <v>125</v>
      </c>
      <c r="I21" s="41" t="s">
        <v>126</v>
      </c>
      <c r="J21" s="29">
        <v>1</v>
      </c>
      <c r="K21" s="29"/>
      <c r="L21" s="29" t="s">
        <v>61</v>
      </c>
      <c r="M21" s="29" t="s">
        <v>82</v>
      </c>
      <c r="N21" s="34" t="s">
        <v>83</v>
      </c>
      <c r="O21" s="42">
        <v>89652.58</v>
      </c>
      <c r="P21" s="56">
        <f t="shared" si="1"/>
        <v>109376.1476</v>
      </c>
      <c r="Q21" s="29"/>
      <c r="R21" s="29"/>
      <c r="S21" s="29"/>
      <c r="T21" s="29"/>
      <c r="U21" s="53" t="s">
        <v>66</v>
      </c>
      <c r="V21" s="57" t="s">
        <v>85</v>
      </c>
      <c r="W21" s="65" t="s">
        <v>149</v>
      </c>
      <c r="X21" s="68">
        <v>46083</v>
      </c>
      <c r="Y21" s="69">
        <v>46122</v>
      </c>
      <c r="Z21" s="29"/>
      <c r="AA21" s="29"/>
      <c r="AB21" s="29"/>
      <c r="AC21" s="29"/>
      <c r="AD21" s="29" t="str">
        <f t="shared" si="0"/>
        <v>Поставка сантехнического оборудования и расходных материалов</v>
      </c>
      <c r="AE21" s="41" t="s">
        <v>151</v>
      </c>
      <c r="AF21" s="59">
        <v>876</v>
      </c>
      <c r="AG21" s="60" t="s">
        <v>159</v>
      </c>
      <c r="AH21" s="61">
        <v>0</v>
      </c>
      <c r="AI21" s="60" t="s">
        <v>70</v>
      </c>
      <c r="AJ21" s="57" t="s">
        <v>71</v>
      </c>
      <c r="AK21" s="69">
        <v>46142</v>
      </c>
      <c r="AL21" s="69">
        <v>46146</v>
      </c>
      <c r="AM21" s="62">
        <v>46173</v>
      </c>
      <c r="AN21" s="51" t="s">
        <v>72</v>
      </c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2" s="28" customFormat="1" ht="64.5" customHeight="1" x14ac:dyDescent="0.25">
      <c r="A22" s="29">
        <v>3</v>
      </c>
      <c r="B22" s="29">
        <v>2603</v>
      </c>
      <c r="C22" s="29" t="s">
        <v>55</v>
      </c>
      <c r="D22" s="29"/>
      <c r="E22" s="29" t="s">
        <v>57</v>
      </c>
      <c r="F22" s="30" t="s">
        <v>93</v>
      </c>
      <c r="G22" s="94" t="s">
        <v>127</v>
      </c>
      <c r="H22" s="60" t="s">
        <v>128</v>
      </c>
      <c r="I22" s="57" t="s">
        <v>129</v>
      </c>
      <c r="J22" s="29">
        <v>1</v>
      </c>
      <c r="K22" s="29"/>
      <c r="L22" s="29" t="s">
        <v>61</v>
      </c>
      <c r="M22" s="29" t="s">
        <v>82</v>
      </c>
      <c r="N22" s="34" t="s">
        <v>83</v>
      </c>
      <c r="O22" s="56">
        <v>16393.439999999999</v>
      </c>
      <c r="P22" s="56">
        <f t="shared" si="1"/>
        <v>19999.996799999997</v>
      </c>
      <c r="Q22" s="29"/>
      <c r="R22" s="29"/>
      <c r="S22" s="29"/>
      <c r="T22" s="29"/>
      <c r="U22" s="53" t="s">
        <v>84</v>
      </c>
      <c r="V22" s="57" t="s">
        <v>85</v>
      </c>
      <c r="W22" s="58" t="s">
        <v>86</v>
      </c>
      <c r="X22" s="45">
        <v>46113</v>
      </c>
      <c r="Y22" s="46">
        <v>46134</v>
      </c>
      <c r="Z22" s="29"/>
      <c r="AA22" s="29"/>
      <c r="AB22" s="29"/>
      <c r="AC22" s="29"/>
      <c r="AD22" s="29" t="str">
        <f t="shared" si="0"/>
        <v>Поставка труб пластиковых, арматуры</v>
      </c>
      <c r="AE22" s="41" t="s">
        <v>151</v>
      </c>
      <c r="AF22" s="70">
        <v>876</v>
      </c>
      <c r="AG22" s="60" t="s">
        <v>159</v>
      </c>
      <c r="AH22" s="71" t="s">
        <v>152</v>
      </c>
      <c r="AI22" s="60" t="s">
        <v>70</v>
      </c>
      <c r="AJ22" s="57" t="s">
        <v>71</v>
      </c>
      <c r="AK22" s="46">
        <v>46146</v>
      </c>
      <c r="AL22" s="46">
        <v>46147</v>
      </c>
      <c r="AM22" s="62">
        <v>46171</v>
      </c>
      <c r="AN22" s="51" t="s">
        <v>72</v>
      </c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52" s="28" customFormat="1" ht="86.25" customHeight="1" x14ac:dyDescent="0.25">
      <c r="A23" s="29">
        <v>3</v>
      </c>
      <c r="B23" s="29">
        <v>2603</v>
      </c>
      <c r="C23" s="29" t="s">
        <v>55</v>
      </c>
      <c r="D23" s="29"/>
      <c r="E23" s="29" t="s">
        <v>57</v>
      </c>
      <c r="F23" s="30" t="s">
        <v>94</v>
      </c>
      <c r="G23" s="94" t="s">
        <v>130</v>
      </c>
      <c r="H23" s="60" t="s">
        <v>131</v>
      </c>
      <c r="I23" s="57" t="s">
        <v>132</v>
      </c>
      <c r="J23" s="29">
        <v>1</v>
      </c>
      <c r="K23" s="29"/>
      <c r="L23" s="29" t="s">
        <v>61</v>
      </c>
      <c r="M23" s="29" t="s">
        <v>82</v>
      </c>
      <c r="N23" s="34" t="s">
        <v>83</v>
      </c>
      <c r="O23" s="42">
        <v>73264.884999999995</v>
      </c>
      <c r="P23" s="42">
        <f t="shared" si="1"/>
        <v>89383.159699999989</v>
      </c>
      <c r="Q23" s="29"/>
      <c r="R23" s="29"/>
      <c r="S23" s="29"/>
      <c r="T23" s="29"/>
      <c r="U23" s="53" t="s">
        <v>84</v>
      </c>
      <c r="V23" s="57" t="s">
        <v>85</v>
      </c>
      <c r="W23" s="65" t="s">
        <v>150</v>
      </c>
      <c r="X23" s="45">
        <v>46113</v>
      </c>
      <c r="Y23" s="46">
        <v>46134</v>
      </c>
      <c r="Z23" s="29"/>
      <c r="AA23" s="29"/>
      <c r="AB23" s="29"/>
      <c r="AC23" s="29"/>
      <c r="AD23" s="29" t="str">
        <f t="shared" si="0"/>
        <v>Поставка лакокрасочной продукции и отделочных материалов</v>
      </c>
      <c r="AE23" s="41" t="s">
        <v>151</v>
      </c>
      <c r="AF23" s="70">
        <v>876</v>
      </c>
      <c r="AG23" s="60" t="s">
        <v>159</v>
      </c>
      <c r="AH23" s="71" t="s">
        <v>152</v>
      </c>
      <c r="AI23" s="60" t="s">
        <v>70</v>
      </c>
      <c r="AJ23" s="57" t="s">
        <v>71</v>
      </c>
      <c r="AK23" s="46">
        <v>46146</v>
      </c>
      <c r="AL23" s="46">
        <v>46147</v>
      </c>
      <c r="AM23" s="62">
        <v>46171</v>
      </c>
      <c r="AN23" s="51" t="s">
        <v>72</v>
      </c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s="28" customFormat="1" ht="66" customHeight="1" x14ac:dyDescent="0.25">
      <c r="A24" s="29">
        <v>3</v>
      </c>
      <c r="B24" s="29">
        <v>2603</v>
      </c>
      <c r="C24" s="29" t="s">
        <v>55</v>
      </c>
      <c r="D24" s="29"/>
      <c r="E24" s="29" t="s">
        <v>57</v>
      </c>
      <c r="F24" s="30" t="s">
        <v>95</v>
      </c>
      <c r="G24" s="94" t="s">
        <v>133</v>
      </c>
      <c r="H24" s="60" t="s">
        <v>134</v>
      </c>
      <c r="I24" s="57" t="s">
        <v>135</v>
      </c>
      <c r="J24" s="29">
        <v>1</v>
      </c>
      <c r="K24" s="29"/>
      <c r="L24" s="29" t="s">
        <v>61</v>
      </c>
      <c r="M24" s="29" t="s">
        <v>82</v>
      </c>
      <c r="N24" s="34" t="s">
        <v>83</v>
      </c>
      <c r="O24" s="56">
        <v>32786.885000000002</v>
      </c>
      <c r="P24" s="42">
        <f t="shared" si="1"/>
        <v>39999.9997</v>
      </c>
      <c r="Q24" s="29"/>
      <c r="R24" s="29"/>
      <c r="S24" s="29"/>
      <c r="T24" s="29"/>
      <c r="U24" s="53" t="s">
        <v>84</v>
      </c>
      <c r="V24" s="57" t="s">
        <v>85</v>
      </c>
      <c r="W24" s="58" t="s">
        <v>86</v>
      </c>
      <c r="X24" s="45">
        <v>46113</v>
      </c>
      <c r="Y24" s="46">
        <v>46134</v>
      </c>
      <c r="Z24" s="29"/>
      <c r="AA24" s="29"/>
      <c r="AB24" s="29"/>
      <c r="AC24" s="29"/>
      <c r="AD24" s="29" t="str">
        <f t="shared" si="0"/>
        <v>Поставка метизов, ручного инструмента</v>
      </c>
      <c r="AE24" s="41" t="s">
        <v>151</v>
      </c>
      <c r="AF24" s="70">
        <v>876</v>
      </c>
      <c r="AG24" s="60" t="s">
        <v>159</v>
      </c>
      <c r="AH24" s="71" t="s">
        <v>152</v>
      </c>
      <c r="AI24" s="60" t="s">
        <v>70</v>
      </c>
      <c r="AJ24" s="57" t="s">
        <v>71</v>
      </c>
      <c r="AK24" s="46">
        <v>46146</v>
      </c>
      <c r="AL24" s="46">
        <v>46147</v>
      </c>
      <c r="AM24" s="62">
        <v>46171</v>
      </c>
      <c r="AN24" s="51" t="s">
        <v>72</v>
      </c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52" s="28" customFormat="1" ht="79.5" customHeight="1" x14ac:dyDescent="0.25">
      <c r="A25" s="29">
        <v>3</v>
      </c>
      <c r="B25" s="29">
        <v>2603</v>
      </c>
      <c r="C25" s="29" t="s">
        <v>55</v>
      </c>
      <c r="D25" s="29"/>
      <c r="E25" s="29" t="s">
        <v>57</v>
      </c>
      <c r="F25" s="30" t="s">
        <v>96</v>
      </c>
      <c r="G25" s="83" t="s">
        <v>136</v>
      </c>
      <c r="H25" s="60" t="s">
        <v>137</v>
      </c>
      <c r="I25" s="57" t="s">
        <v>138</v>
      </c>
      <c r="J25" s="29">
        <v>1</v>
      </c>
      <c r="K25" s="29"/>
      <c r="L25" s="29" t="s">
        <v>61</v>
      </c>
      <c r="M25" s="29" t="s">
        <v>82</v>
      </c>
      <c r="N25" s="34" t="s">
        <v>83</v>
      </c>
      <c r="O25" s="56">
        <v>72124.876999999993</v>
      </c>
      <c r="P25" s="56">
        <f t="shared" si="1"/>
        <v>87992.349939999986</v>
      </c>
      <c r="Q25" s="29"/>
      <c r="R25" s="29"/>
      <c r="S25" s="29"/>
      <c r="T25" s="29"/>
      <c r="U25" s="53" t="s">
        <v>84</v>
      </c>
      <c r="V25" s="57" t="s">
        <v>85</v>
      </c>
      <c r="W25" s="65" t="s">
        <v>149</v>
      </c>
      <c r="X25" s="45">
        <v>46113</v>
      </c>
      <c r="Y25" s="46">
        <v>46134</v>
      </c>
      <c r="Z25" s="29"/>
      <c r="AA25" s="29"/>
      <c r="AB25" s="29"/>
      <c r="AC25" s="29"/>
      <c r="AD25" s="29" t="str">
        <f t="shared" si="0"/>
        <v>Поставка линолеума</v>
      </c>
      <c r="AE25" s="41" t="s">
        <v>151</v>
      </c>
      <c r="AF25" s="54" t="s">
        <v>153</v>
      </c>
      <c r="AG25" s="60" t="s">
        <v>154</v>
      </c>
      <c r="AH25" s="72" t="s">
        <v>155</v>
      </c>
      <c r="AI25" s="60" t="s">
        <v>70</v>
      </c>
      <c r="AJ25" s="57" t="s">
        <v>71</v>
      </c>
      <c r="AK25" s="46">
        <v>46146</v>
      </c>
      <c r="AL25" s="46">
        <v>46147</v>
      </c>
      <c r="AM25" s="62">
        <v>46171</v>
      </c>
      <c r="AN25" s="51" t="s">
        <v>72</v>
      </c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52" s="28" customFormat="1" ht="61.5" customHeight="1" x14ac:dyDescent="0.25">
      <c r="A26" s="29">
        <v>3</v>
      </c>
      <c r="B26" s="29">
        <v>2603</v>
      </c>
      <c r="C26" s="29" t="s">
        <v>55</v>
      </c>
      <c r="D26" s="29"/>
      <c r="E26" s="29" t="s">
        <v>57</v>
      </c>
      <c r="F26" s="30" t="s">
        <v>97</v>
      </c>
      <c r="G26" s="92" t="s">
        <v>139</v>
      </c>
      <c r="H26" s="60" t="s">
        <v>140</v>
      </c>
      <c r="I26" s="57" t="s">
        <v>141</v>
      </c>
      <c r="J26" s="29">
        <v>1</v>
      </c>
      <c r="K26" s="29"/>
      <c r="L26" s="29" t="s">
        <v>61</v>
      </c>
      <c r="M26" s="29" t="s">
        <v>82</v>
      </c>
      <c r="N26" s="34" t="s">
        <v>83</v>
      </c>
      <c r="O26" s="56">
        <v>15733.72</v>
      </c>
      <c r="P26" s="56">
        <f t="shared" si="1"/>
        <v>19195.1384</v>
      </c>
      <c r="Q26" s="29"/>
      <c r="R26" s="29"/>
      <c r="S26" s="29"/>
      <c r="T26" s="29"/>
      <c r="U26" s="53" t="s">
        <v>84</v>
      </c>
      <c r="V26" s="57" t="s">
        <v>85</v>
      </c>
      <c r="W26" s="65" t="s">
        <v>149</v>
      </c>
      <c r="X26" s="45">
        <v>46113</v>
      </c>
      <c r="Y26" s="46">
        <v>46134</v>
      </c>
      <c r="Z26" s="29"/>
      <c r="AA26" s="29"/>
      <c r="AB26" s="29"/>
      <c r="AC26" s="29"/>
      <c r="AD26" s="29" t="str">
        <f t="shared" si="0"/>
        <v>Поставка стекла листового</v>
      </c>
      <c r="AE26" s="41" t="s">
        <v>151</v>
      </c>
      <c r="AF26" s="74">
        <v>796</v>
      </c>
      <c r="AG26" s="48" t="s">
        <v>156</v>
      </c>
      <c r="AH26" s="72" t="s">
        <v>157</v>
      </c>
      <c r="AI26" s="60" t="s">
        <v>70</v>
      </c>
      <c r="AJ26" s="57" t="s">
        <v>71</v>
      </c>
      <c r="AK26" s="46">
        <v>46146</v>
      </c>
      <c r="AL26" s="46">
        <v>46147</v>
      </c>
      <c r="AM26" s="62">
        <v>46171</v>
      </c>
      <c r="AN26" s="51" t="s">
        <v>72</v>
      </c>
      <c r="AO26" s="8" t="s">
        <v>293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</row>
    <row r="27" spans="1:52" s="28" customFormat="1" ht="67.5" customHeight="1" x14ac:dyDescent="0.25">
      <c r="A27" s="29">
        <v>3</v>
      </c>
      <c r="B27" s="29">
        <v>2603</v>
      </c>
      <c r="C27" s="29" t="s">
        <v>55</v>
      </c>
      <c r="D27" s="29"/>
      <c r="E27" s="29" t="s">
        <v>57</v>
      </c>
      <c r="F27" s="30" t="s">
        <v>98</v>
      </c>
      <c r="G27" s="92" t="s">
        <v>142</v>
      </c>
      <c r="H27" s="60" t="s">
        <v>143</v>
      </c>
      <c r="I27" s="75" t="s">
        <v>144</v>
      </c>
      <c r="J27" s="29">
        <v>1</v>
      </c>
      <c r="K27" s="29"/>
      <c r="L27" s="29" t="s">
        <v>61</v>
      </c>
      <c r="M27" s="29" t="s">
        <v>82</v>
      </c>
      <c r="N27" s="34" t="s">
        <v>83</v>
      </c>
      <c r="O27" s="56">
        <v>24059.428939999998</v>
      </c>
      <c r="P27" s="56">
        <f t="shared" si="1"/>
        <v>29352.503306799998</v>
      </c>
      <c r="Q27" s="29"/>
      <c r="R27" s="29"/>
      <c r="S27" s="29"/>
      <c r="T27" s="29"/>
      <c r="U27" s="53" t="s">
        <v>84</v>
      </c>
      <c r="V27" s="57" t="s">
        <v>85</v>
      </c>
      <c r="W27" s="58" t="s">
        <v>86</v>
      </c>
      <c r="X27" s="45">
        <v>46113</v>
      </c>
      <c r="Y27" s="46">
        <v>46134</v>
      </c>
      <c r="Z27" s="29"/>
      <c r="AA27" s="29"/>
      <c r="AB27" s="29"/>
      <c r="AC27" s="29"/>
      <c r="AD27" s="29" t="str">
        <f t="shared" si="0"/>
        <v>Поставка вентиляционных решеток</v>
      </c>
      <c r="AE27" s="41" t="s">
        <v>151</v>
      </c>
      <c r="AF27" s="74">
        <v>796</v>
      </c>
      <c r="AG27" s="48" t="s">
        <v>156</v>
      </c>
      <c r="AH27" s="71" t="s">
        <v>158</v>
      </c>
      <c r="AI27" s="60" t="s">
        <v>70</v>
      </c>
      <c r="AJ27" s="57" t="s">
        <v>71</v>
      </c>
      <c r="AK27" s="46">
        <v>46146</v>
      </c>
      <c r="AL27" s="46">
        <v>46147</v>
      </c>
      <c r="AM27" s="62">
        <v>46171</v>
      </c>
      <c r="AN27" s="51" t="s">
        <v>72</v>
      </c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52" s="28" customFormat="1" ht="74.25" customHeight="1" x14ac:dyDescent="0.25">
      <c r="A28" s="29">
        <v>3</v>
      </c>
      <c r="B28" s="29">
        <v>2603</v>
      </c>
      <c r="C28" s="29" t="s">
        <v>55</v>
      </c>
      <c r="D28" s="29"/>
      <c r="E28" s="29" t="s">
        <v>57</v>
      </c>
      <c r="F28" s="30" t="s">
        <v>99</v>
      </c>
      <c r="G28" s="95" t="s">
        <v>145</v>
      </c>
      <c r="H28" s="60" t="s">
        <v>146</v>
      </c>
      <c r="I28" s="75" t="s">
        <v>147</v>
      </c>
      <c r="J28" s="29">
        <v>1</v>
      </c>
      <c r="K28" s="29"/>
      <c r="L28" s="29" t="s">
        <v>61</v>
      </c>
      <c r="M28" s="29" t="s">
        <v>82</v>
      </c>
      <c r="N28" s="34" t="s">
        <v>83</v>
      </c>
      <c r="O28" s="56">
        <v>70171.065000000002</v>
      </c>
      <c r="P28" s="56">
        <f t="shared" si="1"/>
        <v>85608.699300000007</v>
      </c>
      <c r="Q28" s="29"/>
      <c r="R28" s="29"/>
      <c r="S28" s="29"/>
      <c r="T28" s="29"/>
      <c r="U28" s="53" t="s">
        <v>84</v>
      </c>
      <c r="V28" s="57" t="s">
        <v>85</v>
      </c>
      <c r="W28" s="58" t="s">
        <v>86</v>
      </c>
      <c r="X28" s="45">
        <v>46113</v>
      </c>
      <c r="Y28" s="46">
        <v>46134</v>
      </c>
      <c r="Z28" s="29"/>
      <c r="AA28" s="29"/>
      <c r="AB28" s="29"/>
      <c r="AC28" s="29"/>
      <c r="AD28" s="29" t="str">
        <f t="shared" si="0"/>
        <v xml:space="preserve">Поставка изделий из ПВХ и комплектующих </v>
      </c>
      <c r="AE28" s="41" t="s">
        <v>151</v>
      </c>
      <c r="AF28" s="74">
        <v>796</v>
      </c>
      <c r="AG28" s="48" t="s">
        <v>156</v>
      </c>
      <c r="AH28" s="52">
        <v>1</v>
      </c>
      <c r="AI28" s="60" t="s">
        <v>70</v>
      </c>
      <c r="AJ28" s="57" t="s">
        <v>71</v>
      </c>
      <c r="AK28" s="46">
        <v>46146</v>
      </c>
      <c r="AL28" s="46">
        <v>46147</v>
      </c>
      <c r="AM28" s="62">
        <v>46171</v>
      </c>
      <c r="AN28" s="51" t="s">
        <v>72</v>
      </c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52" s="28" customFormat="1" ht="15" x14ac:dyDescent="0.25">
      <c r="A29" s="29"/>
      <c r="B29" s="29"/>
      <c r="C29" s="29"/>
      <c r="D29" s="29"/>
      <c r="E29" s="29"/>
      <c r="F29" s="30"/>
      <c r="G29" s="95"/>
      <c r="H29" s="60"/>
      <c r="I29" s="75"/>
      <c r="J29" s="29"/>
      <c r="K29" s="29"/>
      <c r="L29" s="29"/>
      <c r="M29" s="29"/>
      <c r="N29" s="34"/>
      <c r="O29" s="76">
        <f>SUM(O11:O28)</f>
        <v>4025749.1849399996</v>
      </c>
      <c r="P29" s="76">
        <f>SUM(P11:P28)</f>
        <v>4911414.0056267977</v>
      </c>
      <c r="Q29" s="29"/>
      <c r="R29" s="29"/>
      <c r="S29" s="29"/>
      <c r="T29" s="29"/>
      <c r="U29" s="53"/>
      <c r="V29" s="57"/>
      <c r="W29" s="58"/>
      <c r="X29" s="45"/>
      <c r="Y29" s="46"/>
      <c r="Z29" s="29"/>
      <c r="AA29" s="29"/>
      <c r="AB29" s="29"/>
      <c r="AC29" s="29"/>
      <c r="AD29" s="29"/>
      <c r="AE29" s="41"/>
      <c r="AF29" s="74"/>
      <c r="AG29" s="48"/>
      <c r="AH29" s="52"/>
      <c r="AI29" s="60"/>
      <c r="AJ29" s="57"/>
      <c r="AK29" s="46"/>
      <c r="AL29" s="46"/>
      <c r="AM29" s="62"/>
      <c r="AN29" s="51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52" s="28" customFormat="1" ht="74.25" customHeight="1" x14ac:dyDescent="0.25">
      <c r="A30" s="52">
        <v>4</v>
      </c>
      <c r="B30" s="77">
        <v>2604</v>
      </c>
      <c r="C30" s="43" t="s">
        <v>85</v>
      </c>
      <c r="D30" s="29"/>
      <c r="E30" s="29" t="s">
        <v>160</v>
      </c>
      <c r="F30" s="78" t="s">
        <v>74</v>
      </c>
      <c r="G30" s="92" t="s">
        <v>161</v>
      </c>
      <c r="H30" s="48" t="s">
        <v>162</v>
      </c>
      <c r="I30" s="43" t="s">
        <v>163</v>
      </c>
      <c r="J30" s="29">
        <v>1</v>
      </c>
      <c r="K30" s="29"/>
      <c r="L30" s="29" t="s">
        <v>61</v>
      </c>
      <c r="M30" s="29" t="s">
        <v>82</v>
      </c>
      <c r="N30" s="34" t="s">
        <v>83</v>
      </c>
      <c r="O30" s="56">
        <v>13566</v>
      </c>
      <c r="P30" s="56">
        <v>13566</v>
      </c>
      <c r="Q30" s="29"/>
      <c r="R30" s="29"/>
      <c r="S30" s="29"/>
      <c r="T30" s="29"/>
      <c r="U30" s="53" t="s">
        <v>84</v>
      </c>
      <c r="V30" s="57" t="s">
        <v>85</v>
      </c>
      <c r="W30" s="58" t="s">
        <v>86</v>
      </c>
      <c r="X30" s="45">
        <v>46335</v>
      </c>
      <c r="Y30" s="79">
        <v>46353</v>
      </c>
      <c r="Z30" s="29"/>
      <c r="AA30" s="29"/>
      <c r="AB30" s="29"/>
      <c r="AC30" s="29"/>
      <c r="AD30" s="29" t="str">
        <f t="shared" si="0"/>
        <v>Поставка неисключительных прав использования СБИС++ ЭО, ЮЛ, ОСНО, продление сертификата ЭЦП</v>
      </c>
      <c r="AE30" s="36" t="s">
        <v>68</v>
      </c>
      <c r="AF30" s="74">
        <v>796</v>
      </c>
      <c r="AG30" s="48" t="s">
        <v>156</v>
      </c>
      <c r="AH30" s="52">
        <v>1</v>
      </c>
      <c r="AI30" s="80">
        <v>89701000</v>
      </c>
      <c r="AJ30" s="81" t="s">
        <v>165</v>
      </c>
      <c r="AK30" s="79">
        <v>46373</v>
      </c>
      <c r="AL30" s="79">
        <v>46374</v>
      </c>
      <c r="AM30" s="79">
        <v>46384</v>
      </c>
      <c r="AN30" s="51" t="s">
        <v>72</v>
      </c>
      <c r="AO30" s="8" t="s">
        <v>294</v>
      </c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s="28" customFormat="1" ht="63" customHeight="1" x14ac:dyDescent="0.25">
      <c r="A31" s="52">
        <v>4</v>
      </c>
      <c r="B31" s="77">
        <v>2604</v>
      </c>
      <c r="C31" s="43" t="s">
        <v>85</v>
      </c>
      <c r="D31" s="29"/>
      <c r="E31" s="29" t="s">
        <v>160</v>
      </c>
      <c r="F31" s="78" t="s">
        <v>75</v>
      </c>
      <c r="G31" s="92" t="s">
        <v>164</v>
      </c>
      <c r="H31" s="48" t="s">
        <v>162</v>
      </c>
      <c r="I31" s="43" t="s">
        <v>163</v>
      </c>
      <c r="J31" s="29">
        <v>1</v>
      </c>
      <c r="K31" s="29"/>
      <c r="L31" s="29" t="s">
        <v>61</v>
      </c>
      <c r="M31" s="29" t="s">
        <v>82</v>
      </c>
      <c r="N31" s="34" t="s">
        <v>83</v>
      </c>
      <c r="O31" s="42">
        <v>6435</v>
      </c>
      <c r="P31" s="42">
        <v>6435</v>
      </c>
      <c r="Q31" s="29"/>
      <c r="R31" s="29"/>
      <c r="S31" s="29"/>
      <c r="T31" s="29"/>
      <c r="U31" s="53" t="s">
        <v>84</v>
      </c>
      <c r="V31" s="57" t="s">
        <v>85</v>
      </c>
      <c r="W31" s="58" t="s">
        <v>86</v>
      </c>
      <c r="X31" s="68">
        <v>46041</v>
      </c>
      <c r="Y31" s="79">
        <v>46059</v>
      </c>
      <c r="Z31" s="29"/>
      <c r="AA31" s="29"/>
      <c r="AB31" s="29"/>
      <c r="AC31" s="29"/>
      <c r="AD31" s="29" t="str">
        <f t="shared" si="0"/>
        <v>Поставка Лицензии Антивируса Касперского</v>
      </c>
      <c r="AE31" s="36" t="s">
        <v>68</v>
      </c>
      <c r="AF31" s="74">
        <v>796</v>
      </c>
      <c r="AG31" s="48" t="s">
        <v>156</v>
      </c>
      <c r="AH31" s="52">
        <v>1</v>
      </c>
      <c r="AI31" s="48" t="s">
        <v>70</v>
      </c>
      <c r="AJ31" s="43" t="s">
        <v>166</v>
      </c>
      <c r="AK31" s="79">
        <v>46079</v>
      </c>
      <c r="AL31" s="79">
        <v>46080</v>
      </c>
      <c r="AM31" s="79">
        <v>46091</v>
      </c>
      <c r="AN31" s="51" t="s">
        <v>72</v>
      </c>
      <c r="AO31" s="8" t="s">
        <v>294</v>
      </c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52" s="28" customFormat="1" ht="15" x14ac:dyDescent="0.25">
      <c r="A32" s="52"/>
      <c r="B32" s="77"/>
      <c r="C32" s="43"/>
      <c r="D32" s="29"/>
      <c r="E32" s="29"/>
      <c r="F32" s="78"/>
      <c r="G32" s="92"/>
      <c r="H32" s="48"/>
      <c r="I32" s="43"/>
      <c r="J32" s="29"/>
      <c r="K32" s="29"/>
      <c r="L32" s="29"/>
      <c r="M32" s="29"/>
      <c r="N32" s="34"/>
      <c r="O32" s="82">
        <f>SUM(O30:O31)</f>
        <v>20001</v>
      </c>
      <c r="P32" s="82">
        <f>SUM(P30:P31)</f>
        <v>20001</v>
      </c>
      <c r="Q32" s="29"/>
      <c r="R32" s="29"/>
      <c r="S32" s="29"/>
      <c r="T32" s="29"/>
      <c r="U32" s="53"/>
      <c r="V32" s="57"/>
      <c r="W32" s="58"/>
      <c r="X32" s="68"/>
      <c r="Y32" s="79"/>
      <c r="Z32" s="29"/>
      <c r="AA32" s="29"/>
      <c r="AB32" s="29"/>
      <c r="AC32" s="29"/>
      <c r="AD32" s="29"/>
      <c r="AE32" s="36"/>
      <c r="AF32" s="74"/>
      <c r="AG32" s="48"/>
      <c r="AH32" s="52"/>
      <c r="AI32" s="48"/>
      <c r="AJ32" s="43"/>
      <c r="AK32" s="79"/>
      <c r="AL32" s="79"/>
      <c r="AM32" s="79"/>
      <c r="AN32" s="51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28" customFormat="1" ht="61.5" customHeight="1" x14ac:dyDescent="0.25">
      <c r="A33" s="61">
        <v>7</v>
      </c>
      <c r="B33" s="83">
        <v>2607</v>
      </c>
      <c r="C33" s="57" t="s">
        <v>85</v>
      </c>
      <c r="D33" s="29"/>
      <c r="E33" s="53" t="s">
        <v>73</v>
      </c>
      <c r="F33" s="78" t="s">
        <v>74</v>
      </c>
      <c r="G33" s="96" t="s">
        <v>167</v>
      </c>
      <c r="H33" s="54" t="s">
        <v>168</v>
      </c>
      <c r="I33" s="55" t="s">
        <v>169</v>
      </c>
      <c r="J33" s="29">
        <v>1</v>
      </c>
      <c r="K33" s="29"/>
      <c r="L33" s="29" t="s">
        <v>61</v>
      </c>
      <c r="M33" s="29" t="s">
        <v>82</v>
      </c>
      <c r="N33" s="57" t="s">
        <v>148</v>
      </c>
      <c r="O33" s="56">
        <v>55177.87</v>
      </c>
      <c r="P33" s="56">
        <f>O33*1.22</f>
        <v>67317.001400000008</v>
      </c>
      <c r="Q33" s="29"/>
      <c r="R33" s="29"/>
      <c r="S33" s="29"/>
      <c r="T33" s="29"/>
      <c r="U33" s="39" t="s">
        <v>84</v>
      </c>
      <c r="V33" s="57" t="s">
        <v>85</v>
      </c>
      <c r="W33" s="65" t="s">
        <v>149</v>
      </c>
      <c r="X33" s="68">
        <v>46113</v>
      </c>
      <c r="Y33" s="69">
        <v>46134</v>
      </c>
      <c r="Z33" s="29"/>
      <c r="AA33" s="29"/>
      <c r="AB33" s="29"/>
      <c r="AC33" s="29"/>
      <c r="AD33" s="29" t="str">
        <f t="shared" si="0"/>
        <v xml:space="preserve">Оказание услуг по огнезащитной обработке деревянных конструкций чердачных помещений </v>
      </c>
      <c r="AE33" s="57" t="s">
        <v>68</v>
      </c>
      <c r="AF33" s="59">
        <v>796</v>
      </c>
      <c r="AG33" s="60" t="s">
        <v>69</v>
      </c>
      <c r="AH33" s="61">
        <v>1</v>
      </c>
      <c r="AI33" s="60" t="s">
        <v>70</v>
      </c>
      <c r="AJ33" s="57" t="s">
        <v>71</v>
      </c>
      <c r="AK33" s="69">
        <v>46154</v>
      </c>
      <c r="AL33" s="69">
        <v>46155</v>
      </c>
      <c r="AM33" s="62">
        <v>46173</v>
      </c>
      <c r="AN33" s="51" t="s">
        <v>72</v>
      </c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28" customFormat="1" ht="92.25" customHeight="1" x14ac:dyDescent="0.25">
      <c r="A34" s="61">
        <v>7</v>
      </c>
      <c r="B34" s="83">
        <v>2607</v>
      </c>
      <c r="C34" s="57" t="s">
        <v>85</v>
      </c>
      <c r="D34" s="29"/>
      <c r="E34" s="53" t="s">
        <v>73</v>
      </c>
      <c r="F34" s="78" t="s">
        <v>75</v>
      </c>
      <c r="G34" s="97" t="s">
        <v>170</v>
      </c>
      <c r="H34" s="54" t="s">
        <v>171</v>
      </c>
      <c r="I34" s="55" t="s">
        <v>172</v>
      </c>
      <c r="J34" s="29">
        <v>1</v>
      </c>
      <c r="K34" s="29"/>
      <c r="L34" s="29" t="s">
        <v>61</v>
      </c>
      <c r="M34" s="29" t="s">
        <v>82</v>
      </c>
      <c r="N34" s="84" t="s">
        <v>83</v>
      </c>
      <c r="O34" s="56">
        <v>2998296</v>
      </c>
      <c r="P34" s="56">
        <f t="shared" ref="P34" si="2">O34*1.22</f>
        <v>3657921.12</v>
      </c>
      <c r="Q34" s="29"/>
      <c r="R34" s="29"/>
      <c r="S34" s="29"/>
      <c r="T34" s="29"/>
      <c r="U34" s="53" t="s">
        <v>290</v>
      </c>
      <c r="V34" s="57" t="s">
        <v>85</v>
      </c>
      <c r="W34" s="65" t="s">
        <v>149</v>
      </c>
      <c r="X34" s="68">
        <v>46083</v>
      </c>
      <c r="Y34" s="69">
        <v>46122</v>
      </c>
      <c r="Z34" s="29"/>
      <c r="AA34" s="29"/>
      <c r="AB34" s="29"/>
      <c r="AC34" s="29"/>
      <c r="AD34" s="29" t="str">
        <f t="shared" si="0"/>
        <v>Оказание услуг педагогического отряда по организации досугово-воспитательной работы с детьми в Детском оздоровительном лагере «Энергетик» в летний период 2026 года</v>
      </c>
      <c r="AE34" s="57" t="s">
        <v>68</v>
      </c>
      <c r="AF34" s="59">
        <v>796</v>
      </c>
      <c r="AG34" s="60" t="s">
        <v>69</v>
      </c>
      <c r="AH34" s="61">
        <v>1</v>
      </c>
      <c r="AI34" s="60" t="s">
        <v>70</v>
      </c>
      <c r="AJ34" s="57" t="s">
        <v>71</v>
      </c>
      <c r="AK34" s="69">
        <v>46142</v>
      </c>
      <c r="AL34" s="69">
        <v>46174</v>
      </c>
      <c r="AM34" s="62">
        <v>46265</v>
      </c>
      <c r="AN34" s="51" t="s">
        <v>72</v>
      </c>
      <c r="AO34" s="117" t="s">
        <v>295</v>
      </c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28" customFormat="1" ht="60" x14ac:dyDescent="0.25">
      <c r="A35" s="61">
        <v>7</v>
      </c>
      <c r="B35" s="83">
        <v>2607</v>
      </c>
      <c r="C35" s="57" t="s">
        <v>85</v>
      </c>
      <c r="D35" s="29"/>
      <c r="E35" s="53" t="s">
        <v>73</v>
      </c>
      <c r="F35" s="78" t="s">
        <v>76</v>
      </c>
      <c r="G35" s="92" t="s">
        <v>173</v>
      </c>
      <c r="H35" s="60" t="s">
        <v>174</v>
      </c>
      <c r="I35" s="58" t="s">
        <v>175</v>
      </c>
      <c r="J35" s="29">
        <v>2</v>
      </c>
      <c r="K35" s="29"/>
      <c r="L35" s="29" t="s">
        <v>61</v>
      </c>
      <c r="M35" s="29" t="s">
        <v>82</v>
      </c>
      <c r="N35" s="84" t="s">
        <v>83</v>
      </c>
      <c r="O35" s="56">
        <v>12707713</v>
      </c>
      <c r="P35" s="56">
        <v>12707713</v>
      </c>
      <c r="Q35" s="29"/>
      <c r="R35" s="29"/>
      <c r="S35" s="29"/>
      <c r="T35" s="29"/>
      <c r="U35" s="63" t="s">
        <v>291</v>
      </c>
      <c r="V35" s="57" t="s">
        <v>85</v>
      </c>
      <c r="W35" s="65" t="s">
        <v>149</v>
      </c>
      <c r="X35" s="68">
        <v>46080</v>
      </c>
      <c r="Y35" s="69">
        <v>46112</v>
      </c>
      <c r="Z35" s="29"/>
      <c r="AA35" s="29"/>
      <c r="AB35" s="29"/>
      <c r="AC35" s="29"/>
      <c r="AD35" s="29" t="str">
        <f t="shared" si="0"/>
        <v>Оказание услуг по организации питания в ДОЛ "Энергетик"</v>
      </c>
      <c r="AE35" s="57" t="s">
        <v>68</v>
      </c>
      <c r="AF35" s="59">
        <v>796</v>
      </c>
      <c r="AG35" s="60" t="s">
        <v>69</v>
      </c>
      <c r="AH35" s="61">
        <v>1</v>
      </c>
      <c r="AI35" s="60" t="s">
        <v>70</v>
      </c>
      <c r="AJ35" s="57" t="s">
        <v>71</v>
      </c>
      <c r="AK35" s="69">
        <v>46132</v>
      </c>
      <c r="AL35" s="69">
        <v>46174</v>
      </c>
      <c r="AM35" s="62">
        <v>46265</v>
      </c>
      <c r="AN35" s="51" t="s">
        <v>72</v>
      </c>
      <c r="AO35" s="9" t="s">
        <v>296</v>
      </c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28" customFormat="1" ht="64.5" customHeight="1" x14ac:dyDescent="0.25">
      <c r="A36" s="61">
        <v>7</v>
      </c>
      <c r="B36" s="83">
        <v>2607</v>
      </c>
      <c r="C36" s="57" t="s">
        <v>85</v>
      </c>
      <c r="D36" s="29"/>
      <c r="E36" s="53" t="s">
        <v>292</v>
      </c>
      <c r="F36" s="78" t="s">
        <v>77</v>
      </c>
      <c r="G36" s="87" t="s">
        <v>176</v>
      </c>
      <c r="H36" s="40" t="s">
        <v>177</v>
      </c>
      <c r="I36" s="41" t="s">
        <v>178</v>
      </c>
      <c r="J36" s="29">
        <v>1</v>
      </c>
      <c r="K36" s="29"/>
      <c r="L36" s="29" t="s">
        <v>61</v>
      </c>
      <c r="M36" s="29" t="s">
        <v>82</v>
      </c>
      <c r="N36" s="84" t="s">
        <v>83</v>
      </c>
      <c r="O36" s="56">
        <v>295197</v>
      </c>
      <c r="P36" s="56">
        <f>O36*1.22</f>
        <v>360140.33999999997</v>
      </c>
      <c r="Q36" s="29"/>
      <c r="R36" s="29"/>
      <c r="S36" s="29"/>
      <c r="T36" s="29"/>
      <c r="U36" s="53" t="s">
        <v>290</v>
      </c>
      <c r="V36" s="57" t="s">
        <v>85</v>
      </c>
      <c r="W36" s="65" t="s">
        <v>149</v>
      </c>
      <c r="X36" s="68">
        <v>46055</v>
      </c>
      <c r="Y36" s="79">
        <v>46094</v>
      </c>
      <c r="Z36" s="29"/>
      <c r="AA36" s="29"/>
      <c r="AB36" s="29"/>
      <c r="AC36" s="29"/>
      <c r="AD36" s="29" t="str">
        <f t="shared" si="0"/>
        <v>Оказание услуг по перевозке персонала АО "Социальная сфера-М"</v>
      </c>
      <c r="AE36" s="57" t="s">
        <v>68</v>
      </c>
      <c r="AF36" s="59">
        <v>796</v>
      </c>
      <c r="AG36" s="60" t="s">
        <v>69</v>
      </c>
      <c r="AH36" s="61">
        <v>1</v>
      </c>
      <c r="AI36" s="60" t="s">
        <v>70</v>
      </c>
      <c r="AJ36" s="57" t="s">
        <v>71</v>
      </c>
      <c r="AK36" s="69">
        <v>46114</v>
      </c>
      <c r="AL36" s="69">
        <v>46115</v>
      </c>
      <c r="AM36" s="62">
        <v>46295</v>
      </c>
      <c r="AN36" s="51" t="s">
        <v>72</v>
      </c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28" customFormat="1" ht="53.25" customHeight="1" x14ac:dyDescent="0.25">
      <c r="A37" s="61">
        <v>7</v>
      </c>
      <c r="B37" s="83">
        <v>2607</v>
      </c>
      <c r="C37" s="57" t="s">
        <v>85</v>
      </c>
      <c r="D37" s="29"/>
      <c r="E37" s="53" t="s">
        <v>73</v>
      </c>
      <c r="F37" s="78" t="s">
        <v>78</v>
      </c>
      <c r="G37" s="92" t="s">
        <v>179</v>
      </c>
      <c r="H37" s="60" t="s">
        <v>180</v>
      </c>
      <c r="I37" s="57" t="s">
        <v>181</v>
      </c>
      <c r="J37" s="29">
        <v>1</v>
      </c>
      <c r="K37" s="29"/>
      <c r="L37" s="29" t="s">
        <v>61</v>
      </c>
      <c r="M37" s="29" t="s">
        <v>82</v>
      </c>
      <c r="N37" s="84" t="s">
        <v>83</v>
      </c>
      <c r="O37" s="56">
        <v>16290.16</v>
      </c>
      <c r="P37" s="56">
        <f>O37*1.22</f>
        <v>19873.995200000001</v>
      </c>
      <c r="Q37" s="29"/>
      <c r="R37" s="29"/>
      <c r="S37" s="29"/>
      <c r="T37" s="29"/>
      <c r="U37" s="53" t="s">
        <v>84</v>
      </c>
      <c r="V37" s="57" t="s">
        <v>85</v>
      </c>
      <c r="W37" s="58" t="s">
        <v>86</v>
      </c>
      <c r="X37" s="68">
        <v>46113</v>
      </c>
      <c r="Y37" s="69">
        <v>46134</v>
      </c>
      <c r="Z37" s="29"/>
      <c r="AA37" s="29"/>
      <c r="AB37" s="29"/>
      <c r="AC37" s="29"/>
      <c r="AD37" s="29" t="str">
        <f t="shared" si="0"/>
        <v>Оказание услуг по водолазным работам</v>
      </c>
      <c r="AE37" s="57" t="s">
        <v>68</v>
      </c>
      <c r="AF37" s="59">
        <v>796</v>
      </c>
      <c r="AG37" s="60" t="s">
        <v>69</v>
      </c>
      <c r="AH37" s="61">
        <v>1</v>
      </c>
      <c r="AI37" s="60" t="s">
        <v>70</v>
      </c>
      <c r="AJ37" s="57" t="s">
        <v>71</v>
      </c>
      <c r="AK37" s="69">
        <v>46154</v>
      </c>
      <c r="AL37" s="69">
        <v>46155</v>
      </c>
      <c r="AM37" s="62">
        <v>46173</v>
      </c>
      <c r="AN37" s="51" t="s">
        <v>72</v>
      </c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28" customFormat="1" ht="54" customHeight="1" x14ac:dyDescent="0.25">
      <c r="A38" s="61">
        <v>7</v>
      </c>
      <c r="B38" s="83">
        <v>2607</v>
      </c>
      <c r="C38" s="57" t="s">
        <v>85</v>
      </c>
      <c r="D38" s="29"/>
      <c r="E38" s="53" t="s">
        <v>73</v>
      </c>
      <c r="F38" s="78" t="s">
        <v>87</v>
      </c>
      <c r="G38" s="87" t="s">
        <v>182</v>
      </c>
      <c r="H38" s="67" t="s">
        <v>183</v>
      </c>
      <c r="I38" s="41" t="s">
        <v>184</v>
      </c>
      <c r="J38" s="29">
        <v>1</v>
      </c>
      <c r="K38" s="29"/>
      <c r="L38" s="29" t="s">
        <v>61</v>
      </c>
      <c r="M38" s="29" t="s">
        <v>82</v>
      </c>
      <c r="N38" s="84" t="s">
        <v>83</v>
      </c>
      <c r="O38" s="56">
        <v>49180.33</v>
      </c>
      <c r="P38" s="56">
        <f t="shared" ref="P38:P39" si="3">O38*1.22</f>
        <v>60000.0026</v>
      </c>
      <c r="Q38" s="29"/>
      <c r="R38" s="29"/>
      <c r="S38" s="29"/>
      <c r="T38" s="29"/>
      <c r="U38" s="53" t="s">
        <v>84</v>
      </c>
      <c r="V38" s="57" t="s">
        <v>85</v>
      </c>
      <c r="W38" s="58" t="s">
        <v>86</v>
      </c>
      <c r="X38" s="68">
        <v>46111</v>
      </c>
      <c r="Y38" s="69">
        <v>46129</v>
      </c>
      <c r="Z38" s="29"/>
      <c r="AA38" s="29"/>
      <c r="AB38" s="29"/>
      <c r="AC38" s="29"/>
      <c r="AD38" s="29" t="str">
        <f t="shared" si="0"/>
        <v>Оказание услуг по дератизации и дезинсекции, дезинфекции, лаврицидной обработки</v>
      </c>
      <c r="AE38" s="57" t="s">
        <v>68</v>
      </c>
      <c r="AF38" s="59">
        <v>796</v>
      </c>
      <c r="AG38" s="60" t="s">
        <v>69</v>
      </c>
      <c r="AH38" s="61">
        <v>1</v>
      </c>
      <c r="AI38" s="60" t="s">
        <v>70</v>
      </c>
      <c r="AJ38" s="57" t="s">
        <v>71</v>
      </c>
      <c r="AK38" s="69">
        <v>46149</v>
      </c>
      <c r="AL38" s="69">
        <v>46150</v>
      </c>
      <c r="AM38" s="62">
        <v>46265</v>
      </c>
      <c r="AN38" s="51" t="s">
        <v>72</v>
      </c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28" customFormat="1" ht="83.25" customHeight="1" x14ac:dyDescent="0.25">
      <c r="A39" s="61">
        <v>7</v>
      </c>
      <c r="B39" s="83">
        <v>2607</v>
      </c>
      <c r="C39" s="57" t="s">
        <v>85</v>
      </c>
      <c r="D39" s="29"/>
      <c r="E39" s="53" t="s">
        <v>73</v>
      </c>
      <c r="F39" s="78" t="s">
        <v>88</v>
      </c>
      <c r="G39" s="87" t="s">
        <v>185</v>
      </c>
      <c r="H39" s="67" t="s">
        <v>183</v>
      </c>
      <c r="I39" s="41" t="s">
        <v>184</v>
      </c>
      <c r="J39" s="29">
        <v>1</v>
      </c>
      <c r="K39" s="29"/>
      <c r="L39" s="29" t="s">
        <v>61</v>
      </c>
      <c r="M39" s="29" t="s">
        <v>82</v>
      </c>
      <c r="N39" s="84" t="s">
        <v>83</v>
      </c>
      <c r="O39" s="56">
        <v>67279.509999999995</v>
      </c>
      <c r="P39" s="56">
        <f t="shared" si="3"/>
        <v>82081.002199999988</v>
      </c>
      <c r="Q39" s="29"/>
      <c r="R39" s="29"/>
      <c r="S39" s="29"/>
      <c r="T39" s="29"/>
      <c r="U39" s="53" t="s">
        <v>84</v>
      </c>
      <c r="V39" s="57" t="s">
        <v>85</v>
      </c>
      <c r="W39" s="58" t="s">
        <v>86</v>
      </c>
      <c r="X39" s="68">
        <v>46111</v>
      </c>
      <c r="Y39" s="69">
        <v>46129</v>
      </c>
      <c r="Z39" s="29"/>
      <c r="AA39" s="29"/>
      <c r="AB39" s="29"/>
      <c r="AC39" s="29"/>
      <c r="AD39" s="29" t="str">
        <f t="shared" si="0"/>
        <v xml:space="preserve">Оказание услуг по лабораторным исследованиям водных объектов используемых в целях хозяйственно-питьевого назначения, в рекреационных целях </v>
      </c>
      <c r="AE39" s="57" t="s">
        <v>68</v>
      </c>
      <c r="AF39" s="59">
        <v>796</v>
      </c>
      <c r="AG39" s="60" t="s">
        <v>69</v>
      </c>
      <c r="AH39" s="61">
        <v>1</v>
      </c>
      <c r="AI39" s="60" t="s">
        <v>70</v>
      </c>
      <c r="AJ39" s="57" t="s">
        <v>71</v>
      </c>
      <c r="AK39" s="69">
        <v>46149</v>
      </c>
      <c r="AL39" s="69">
        <v>46150</v>
      </c>
      <c r="AM39" s="62">
        <v>46265</v>
      </c>
      <c r="AN39" s="51" t="s">
        <v>72</v>
      </c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28" customFormat="1" ht="60" x14ac:dyDescent="0.25">
      <c r="A40" s="61">
        <v>7</v>
      </c>
      <c r="B40" s="83">
        <v>2607</v>
      </c>
      <c r="C40" s="57" t="s">
        <v>85</v>
      </c>
      <c r="D40" s="29"/>
      <c r="E40" s="53" t="s">
        <v>73</v>
      </c>
      <c r="F40" s="78" t="s">
        <v>89</v>
      </c>
      <c r="G40" s="87" t="s">
        <v>186</v>
      </c>
      <c r="H40" s="67" t="s">
        <v>183</v>
      </c>
      <c r="I40" s="41" t="s">
        <v>184</v>
      </c>
      <c r="J40" s="29">
        <v>1</v>
      </c>
      <c r="K40" s="29"/>
      <c r="L40" s="29" t="s">
        <v>61</v>
      </c>
      <c r="M40" s="29" t="s">
        <v>82</v>
      </c>
      <c r="N40" s="84" t="s">
        <v>83</v>
      </c>
      <c r="O40" s="56">
        <v>16393.439999999999</v>
      </c>
      <c r="P40" s="56">
        <f>O40*1.22</f>
        <v>19999.996799999997</v>
      </c>
      <c r="Q40" s="29"/>
      <c r="R40" s="29"/>
      <c r="S40" s="29"/>
      <c r="T40" s="29"/>
      <c r="U40" s="53" t="s">
        <v>84</v>
      </c>
      <c r="V40" s="57" t="s">
        <v>85</v>
      </c>
      <c r="W40" s="58" t="s">
        <v>86</v>
      </c>
      <c r="X40" s="68">
        <v>46132</v>
      </c>
      <c r="Y40" s="69">
        <v>46154</v>
      </c>
      <c r="Z40" s="29"/>
      <c r="AA40" s="29"/>
      <c r="AB40" s="29"/>
      <c r="AC40" s="29"/>
      <c r="AD40" s="29" t="str">
        <f t="shared" si="0"/>
        <v xml:space="preserve">Оказание услуг по камерной дезинфекции постельных принадлежностей </v>
      </c>
      <c r="AE40" s="57" t="s">
        <v>68</v>
      </c>
      <c r="AF40" s="59">
        <v>796</v>
      </c>
      <c r="AG40" s="60" t="s">
        <v>69</v>
      </c>
      <c r="AH40" s="61">
        <v>1</v>
      </c>
      <c r="AI40" s="60" t="s">
        <v>70</v>
      </c>
      <c r="AJ40" s="57" t="s">
        <v>71</v>
      </c>
      <c r="AK40" s="69">
        <v>46164</v>
      </c>
      <c r="AL40" s="69">
        <v>46167</v>
      </c>
      <c r="AM40" s="62">
        <v>46173</v>
      </c>
      <c r="AN40" s="51" t="s">
        <v>72</v>
      </c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28" customFormat="1" ht="60" x14ac:dyDescent="0.25">
      <c r="A41" s="61">
        <v>7</v>
      </c>
      <c r="B41" s="83">
        <v>2607</v>
      </c>
      <c r="C41" s="57" t="s">
        <v>85</v>
      </c>
      <c r="D41" s="29"/>
      <c r="E41" s="53" t="s">
        <v>73</v>
      </c>
      <c r="F41" s="78" t="s">
        <v>90</v>
      </c>
      <c r="G41" s="87" t="s">
        <v>187</v>
      </c>
      <c r="H41" s="67" t="s">
        <v>188</v>
      </c>
      <c r="I41" s="41" t="s">
        <v>189</v>
      </c>
      <c r="J41" s="29">
        <v>1</v>
      </c>
      <c r="K41" s="29"/>
      <c r="L41" s="29" t="s">
        <v>61</v>
      </c>
      <c r="M41" s="29" t="s">
        <v>82</v>
      </c>
      <c r="N41" s="84" t="s">
        <v>83</v>
      </c>
      <c r="O41" s="56">
        <v>304967.21000000002</v>
      </c>
      <c r="P41" s="56">
        <f>O41*1.22</f>
        <v>372059.99619999999</v>
      </c>
      <c r="Q41" s="29"/>
      <c r="R41" s="29"/>
      <c r="S41" s="29"/>
      <c r="T41" s="29"/>
      <c r="U41" s="63" t="s">
        <v>290</v>
      </c>
      <c r="V41" s="57" t="s">
        <v>85</v>
      </c>
      <c r="W41" s="65" t="s">
        <v>149</v>
      </c>
      <c r="X41" s="68">
        <v>46080</v>
      </c>
      <c r="Y41" s="69">
        <v>46122</v>
      </c>
      <c r="Z41" s="29"/>
      <c r="AA41" s="29"/>
      <c r="AB41" s="29"/>
      <c r="AC41" s="29"/>
      <c r="AD41" s="29" t="str">
        <f t="shared" si="0"/>
        <v>Оказание услуг по химчистке и стирке постельного белья</v>
      </c>
      <c r="AE41" s="57" t="s">
        <v>68</v>
      </c>
      <c r="AF41" s="59">
        <v>796</v>
      </c>
      <c r="AG41" s="60" t="s">
        <v>69</v>
      </c>
      <c r="AH41" s="61">
        <v>1</v>
      </c>
      <c r="AI41" s="60" t="s">
        <v>70</v>
      </c>
      <c r="AJ41" s="57" t="s">
        <v>71</v>
      </c>
      <c r="AK41" s="69">
        <v>46142</v>
      </c>
      <c r="AL41" s="69">
        <v>46174</v>
      </c>
      <c r="AM41" s="62">
        <v>46265</v>
      </c>
      <c r="AN41" s="51" t="s">
        <v>72</v>
      </c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28" customFormat="1" ht="60" x14ac:dyDescent="0.25">
      <c r="A42" s="61">
        <v>7</v>
      </c>
      <c r="B42" s="83">
        <v>2607</v>
      </c>
      <c r="C42" s="57" t="s">
        <v>85</v>
      </c>
      <c r="D42" s="29"/>
      <c r="E42" s="53" t="s">
        <v>73</v>
      </c>
      <c r="F42" s="78" t="s">
        <v>91</v>
      </c>
      <c r="G42" s="87" t="s">
        <v>190</v>
      </c>
      <c r="H42" s="67" t="s">
        <v>191</v>
      </c>
      <c r="I42" s="41" t="s">
        <v>192</v>
      </c>
      <c r="J42" s="29">
        <v>1</v>
      </c>
      <c r="K42" s="29"/>
      <c r="L42" s="29" t="s">
        <v>61</v>
      </c>
      <c r="M42" s="29" t="s">
        <v>82</v>
      </c>
      <c r="N42" s="84" t="s">
        <v>83</v>
      </c>
      <c r="O42" s="56">
        <v>99180.33</v>
      </c>
      <c r="P42" s="56">
        <f>O42*1.22</f>
        <v>121000.00259999999</v>
      </c>
      <c r="Q42" s="29"/>
      <c r="R42" s="29"/>
      <c r="S42" s="29"/>
      <c r="T42" s="29"/>
      <c r="U42" s="63" t="s">
        <v>290</v>
      </c>
      <c r="V42" s="57" t="s">
        <v>85</v>
      </c>
      <c r="W42" s="65" t="s">
        <v>149</v>
      </c>
      <c r="X42" s="68">
        <v>46083</v>
      </c>
      <c r="Y42" s="69">
        <v>46122</v>
      </c>
      <c r="Z42" s="29"/>
      <c r="AA42" s="29"/>
      <c r="AB42" s="29"/>
      <c r="AC42" s="29"/>
      <c r="AD42" s="29" t="str">
        <f t="shared" si="0"/>
        <v>Оказание услуг клининга</v>
      </c>
      <c r="AE42" s="57" t="s">
        <v>68</v>
      </c>
      <c r="AF42" s="59">
        <v>796</v>
      </c>
      <c r="AG42" s="60" t="s">
        <v>69</v>
      </c>
      <c r="AH42" s="61">
        <v>1</v>
      </c>
      <c r="AI42" s="60" t="s">
        <v>70</v>
      </c>
      <c r="AJ42" s="57" t="s">
        <v>71</v>
      </c>
      <c r="AK42" s="69">
        <v>46142</v>
      </c>
      <c r="AL42" s="69">
        <v>46146</v>
      </c>
      <c r="AM42" s="62">
        <v>46173</v>
      </c>
      <c r="AN42" s="51" t="s">
        <v>72</v>
      </c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28" customFormat="1" ht="60" x14ac:dyDescent="0.25">
      <c r="A43" s="61">
        <v>7</v>
      </c>
      <c r="B43" s="83">
        <v>2607</v>
      </c>
      <c r="C43" s="57" t="s">
        <v>85</v>
      </c>
      <c r="D43" s="29"/>
      <c r="E43" s="53" t="s">
        <v>292</v>
      </c>
      <c r="F43" s="78" t="s">
        <v>92</v>
      </c>
      <c r="G43" s="87" t="s">
        <v>193</v>
      </c>
      <c r="H43" s="67" t="s">
        <v>194</v>
      </c>
      <c r="I43" s="41" t="s">
        <v>195</v>
      </c>
      <c r="J43" s="29">
        <v>1</v>
      </c>
      <c r="K43" s="29"/>
      <c r="L43" s="29" t="s">
        <v>61</v>
      </c>
      <c r="M43" s="29" t="s">
        <v>82</v>
      </c>
      <c r="N43" s="84" t="s">
        <v>83</v>
      </c>
      <c r="O43" s="56">
        <v>310570.49</v>
      </c>
      <c r="P43" s="56">
        <f>O43*1.22</f>
        <v>378895.99779999995</v>
      </c>
      <c r="Q43" s="29"/>
      <c r="R43" s="29"/>
      <c r="S43" s="29"/>
      <c r="T43" s="29"/>
      <c r="U43" s="63" t="s">
        <v>290</v>
      </c>
      <c r="V43" s="57" t="s">
        <v>85</v>
      </c>
      <c r="W43" s="65" t="s">
        <v>149</v>
      </c>
      <c r="X43" s="68">
        <v>46080</v>
      </c>
      <c r="Y43" s="69">
        <v>46122</v>
      </c>
      <c r="Z43" s="29"/>
      <c r="AA43" s="29"/>
      <c r="AB43" s="29"/>
      <c r="AC43" s="29"/>
      <c r="AD43" s="29" t="str">
        <f t="shared" si="0"/>
        <v>Оказание транспортных услуг по перевозке детей</v>
      </c>
      <c r="AE43" s="57" t="s">
        <v>68</v>
      </c>
      <c r="AF43" s="59">
        <v>796</v>
      </c>
      <c r="AG43" s="60" t="s">
        <v>69</v>
      </c>
      <c r="AH43" s="61">
        <v>1</v>
      </c>
      <c r="AI43" s="60" t="s">
        <v>70</v>
      </c>
      <c r="AJ43" s="57" t="s">
        <v>71</v>
      </c>
      <c r="AK43" s="69">
        <v>46142</v>
      </c>
      <c r="AL43" s="69">
        <v>46174</v>
      </c>
      <c r="AM43" s="62">
        <v>46265</v>
      </c>
      <c r="AN43" s="51" t="s">
        <v>72</v>
      </c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28" customFormat="1" ht="60" x14ac:dyDescent="0.25">
      <c r="A44" s="61">
        <v>7</v>
      </c>
      <c r="B44" s="83">
        <v>2607</v>
      </c>
      <c r="C44" s="57" t="s">
        <v>85</v>
      </c>
      <c r="D44" s="29"/>
      <c r="E44" s="53" t="s">
        <v>292</v>
      </c>
      <c r="F44" s="78" t="s">
        <v>93</v>
      </c>
      <c r="G44" s="87" t="s">
        <v>196</v>
      </c>
      <c r="H44" s="67" t="s">
        <v>197</v>
      </c>
      <c r="I44" s="41" t="s">
        <v>198</v>
      </c>
      <c r="J44" s="29">
        <v>1</v>
      </c>
      <c r="K44" s="29"/>
      <c r="L44" s="29" t="s">
        <v>61</v>
      </c>
      <c r="M44" s="29" t="s">
        <v>82</v>
      </c>
      <c r="N44" s="84" t="s">
        <v>83</v>
      </c>
      <c r="O44" s="56">
        <v>55492.62</v>
      </c>
      <c r="P44" s="56">
        <f t="shared" ref="P44:P45" si="4">O44*1.22</f>
        <v>67700.996400000004</v>
      </c>
      <c r="Q44" s="29"/>
      <c r="R44" s="29"/>
      <c r="S44" s="29"/>
      <c r="T44" s="29"/>
      <c r="U44" s="53" t="s">
        <v>84</v>
      </c>
      <c r="V44" s="57" t="s">
        <v>85</v>
      </c>
      <c r="W44" s="58" t="s">
        <v>86</v>
      </c>
      <c r="X44" s="68">
        <v>46125</v>
      </c>
      <c r="Y44" s="69">
        <v>46146</v>
      </c>
      <c r="Z44" s="29"/>
      <c r="AA44" s="29"/>
      <c r="AB44" s="29"/>
      <c r="AC44" s="29"/>
      <c r="AD44" s="29" t="str">
        <f t="shared" si="0"/>
        <v>Оказание транспортных услуг по перевозке грузов</v>
      </c>
      <c r="AE44" s="57" t="s">
        <v>68</v>
      </c>
      <c r="AF44" s="59">
        <v>796</v>
      </c>
      <c r="AG44" s="60" t="s">
        <v>69</v>
      </c>
      <c r="AH44" s="61">
        <v>1</v>
      </c>
      <c r="AI44" s="60" t="s">
        <v>70</v>
      </c>
      <c r="AJ44" s="57" t="s">
        <v>71</v>
      </c>
      <c r="AK44" s="69">
        <v>46164</v>
      </c>
      <c r="AL44" s="69">
        <v>46165</v>
      </c>
      <c r="AM44" s="62">
        <v>46265</v>
      </c>
      <c r="AN44" s="51" t="s">
        <v>72</v>
      </c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28" customFormat="1" ht="60" x14ac:dyDescent="0.25">
      <c r="A45" s="61">
        <v>7</v>
      </c>
      <c r="B45" s="83">
        <v>2607</v>
      </c>
      <c r="C45" s="57" t="s">
        <v>85</v>
      </c>
      <c r="D45" s="29"/>
      <c r="E45" s="53" t="s">
        <v>73</v>
      </c>
      <c r="F45" s="78" t="s">
        <v>94</v>
      </c>
      <c r="G45" s="87" t="s">
        <v>199</v>
      </c>
      <c r="H45" s="67" t="s">
        <v>200</v>
      </c>
      <c r="I45" s="41" t="s">
        <v>201</v>
      </c>
      <c r="J45" s="29">
        <v>1</v>
      </c>
      <c r="K45" s="29"/>
      <c r="L45" s="29" t="s">
        <v>61</v>
      </c>
      <c r="M45" s="29" t="s">
        <v>82</v>
      </c>
      <c r="N45" s="84" t="s">
        <v>83</v>
      </c>
      <c r="O45" s="56">
        <v>49180.33</v>
      </c>
      <c r="P45" s="56">
        <f t="shared" si="4"/>
        <v>60000.0026</v>
      </c>
      <c r="Q45" s="29"/>
      <c r="R45" s="29"/>
      <c r="S45" s="29"/>
      <c r="T45" s="29"/>
      <c r="U45" s="53" t="s">
        <v>84</v>
      </c>
      <c r="V45" s="57" t="s">
        <v>85</v>
      </c>
      <c r="W45" s="58" t="s">
        <v>86</v>
      </c>
      <c r="X45" s="68">
        <v>46113</v>
      </c>
      <c r="Y45" s="69">
        <v>46134</v>
      </c>
      <c r="Z45" s="29"/>
      <c r="AA45" s="29"/>
      <c r="AB45" s="29"/>
      <c r="AC45" s="29"/>
      <c r="AD45" s="29" t="str">
        <f t="shared" si="0"/>
        <v>Оказание услуг по пошиву спецодежды</v>
      </c>
      <c r="AE45" s="57" t="s">
        <v>68</v>
      </c>
      <c r="AF45" s="59">
        <v>796</v>
      </c>
      <c r="AG45" s="60" t="s">
        <v>69</v>
      </c>
      <c r="AH45" s="61">
        <v>1</v>
      </c>
      <c r="AI45" s="60" t="s">
        <v>70</v>
      </c>
      <c r="AJ45" s="57" t="s">
        <v>71</v>
      </c>
      <c r="AK45" s="69">
        <v>46154</v>
      </c>
      <c r="AL45" s="69">
        <v>46155</v>
      </c>
      <c r="AM45" s="62">
        <v>46173</v>
      </c>
      <c r="AN45" s="51" t="s">
        <v>72</v>
      </c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28" customFormat="1" ht="60" x14ac:dyDescent="0.25">
      <c r="A46" s="61">
        <v>7</v>
      </c>
      <c r="B46" s="83">
        <v>2607</v>
      </c>
      <c r="C46" s="57" t="s">
        <v>85</v>
      </c>
      <c r="D46" s="29"/>
      <c r="E46" s="53" t="s">
        <v>73</v>
      </c>
      <c r="F46" s="78" t="s">
        <v>95</v>
      </c>
      <c r="G46" s="87" t="s">
        <v>202</v>
      </c>
      <c r="H46" s="60" t="s">
        <v>203</v>
      </c>
      <c r="I46" s="66" t="s">
        <v>204</v>
      </c>
      <c r="J46" s="29">
        <v>1</v>
      </c>
      <c r="K46" s="29"/>
      <c r="L46" s="29" t="s">
        <v>61</v>
      </c>
      <c r="M46" s="29" t="s">
        <v>82</v>
      </c>
      <c r="N46" s="84" t="s">
        <v>83</v>
      </c>
      <c r="O46" s="56">
        <v>13032.79</v>
      </c>
      <c r="P46" s="56">
        <f>O46*1.22</f>
        <v>15900.0038</v>
      </c>
      <c r="Q46" s="29"/>
      <c r="R46" s="29"/>
      <c r="S46" s="29"/>
      <c r="T46" s="29"/>
      <c r="U46" s="53" t="s">
        <v>84</v>
      </c>
      <c r="V46" s="57" t="s">
        <v>85</v>
      </c>
      <c r="W46" s="58" t="s">
        <v>86</v>
      </c>
      <c r="X46" s="68">
        <v>46113</v>
      </c>
      <c r="Y46" s="69">
        <v>46134</v>
      </c>
      <c r="Z46" s="29"/>
      <c r="AA46" s="29"/>
      <c r="AB46" s="29"/>
      <c r="AC46" s="29"/>
      <c r="AD46" s="29" t="str">
        <f t="shared" si="0"/>
        <v>Оказание услуг по перезарядке огнетушителей</v>
      </c>
      <c r="AE46" s="57" t="s">
        <v>68</v>
      </c>
      <c r="AF46" s="59">
        <v>796</v>
      </c>
      <c r="AG46" s="60" t="s">
        <v>69</v>
      </c>
      <c r="AH46" s="61">
        <v>1</v>
      </c>
      <c r="AI46" s="60" t="s">
        <v>70</v>
      </c>
      <c r="AJ46" s="57" t="s">
        <v>71</v>
      </c>
      <c r="AK46" s="69">
        <v>46154</v>
      </c>
      <c r="AL46" s="69">
        <v>46155</v>
      </c>
      <c r="AM46" s="62">
        <v>46173</v>
      </c>
      <c r="AN46" s="51" t="s">
        <v>72</v>
      </c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28" customFormat="1" ht="58.5" customHeight="1" x14ac:dyDescent="0.25">
      <c r="A47" s="52">
        <v>7</v>
      </c>
      <c r="B47" s="83">
        <v>2607</v>
      </c>
      <c r="C47" s="43" t="s">
        <v>85</v>
      </c>
      <c r="D47" s="29"/>
      <c r="E47" s="39" t="s">
        <v>73</v>
      </c>
      <c r="F47" s="78" t="s">
        <v>96</v>
      </c>
      <c r="G47" s="66" t="s">
        <v>205</v>
      </c>
      <c r="H47" s="48" t="s">
        <v>206</v>
      </c>
      <c r="I47" s="64" t="s">
        <v>207</v>
      </c>
      <c r="J47" s="29">
        <v>1</v>
      </c>
      <c r="K47" s="29"/>
      <c r="L47" s="29" t="s">
        <v>61</v>
      </c>
      <c r="M47" s="29" t="s">
        <v>82</v>
      </c>
      <c r="N47" s="84" t="s">
        <v>83</v>
      </c>
      <c r="O47" s="42">
        <v>124018</v>
      </c>
      <c r="P47" s="42">
        <f>O47*1.22</f>
        <v>151301.96</v>
      </c>
      <c r="Q47" s="29"/>
      <c r="R47" s="29"/>
      <c r="S47" s="29"/>
      <c r="T47" s="29"/>
      <c r="U47" s="63" t="s">
        <v>290</v>
      </c>
      <c r="V47" s="57" t="s">
        <v>85</v>
      </c>
      <c r="W47" s="63" t="s">
        <v>149</v>
      </c>
      <c r="X47" s="45">
        <v>46113</v>
      </c>
      <c r="Y47" s="46">
        <v>46150</v>
      </c>
      <c r="Z47" s="29"/>
      <c r="AA47" s="29"/>
      <c r="AB47" s="29"/>
      <c r="AC47" s="29"/>
      <c r="AD47" s="29" t="str">
        <f t="shared" si="0"/>
        <v>Оказание услуг на проведение обязательного ежегодного аудита отчетности по РСБУ за 2026г.</v>
      </c>
      <c r="AE47" s="43" t="s">
        <v>68</v>
      </c>
      <c r="AF47" s="47">
        <v>796</v>
      </c>
      <c r="AG47" s="48" t="s">
        <v>69</v>
      </c>
      <c r="AH47" s="52">
        <v>1</v>
      </c>
      <c r="AI47" s="48" t="s">
        <v>70</v>
      </c>
      <c r="AJ47" s="43" t="s">
        <v>71</v>
      </c>
      <c r="AK47" s="46">
        <v>46170</v>
      </c>
      <c r="AL47" s="46">
        <v>46328</v>
      </c>
      <c r="AM47" s="50">
        <v>46446</v>
      </c>
      <c r="AN47" s="78" t="s">
        <v>215</v>
      </c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28" customFormat="1" ht="60" x14ac:dyDescent="0.25">
      <c r="A48" s="61">
        <v>7</v>
      </c>
      <c r="B48" s="83">
        <v>2607</v>
      </c>
      <c r="C48" s="57" t="s">
        <v>85</v>
      </c>
      <c r="D48" s="29"/>
      <c r="E48" s="53" t="s">
        <v>73</v>
      </c>
      <c r="F48" s="78" t="s">
        <v>97</v>
      </c>
      <c r="G48" s="87" t="s">
        <v>208</v>
      </c>
      <c r="H48" s="40" t="s">
        <v>209</v>
      </c>
      <c r="I48" s="85" t="s">
        <v>210</v>
      </c>
      <c r="J48" s="29">
        <v>1</v>
      </c>
      <c r="K48" s="29"/>
      <c r="L48" s="29" t="s">
        <v>61</v>
      </c>
      <c r="M48" s="29" t="s">
        <v>82</v>
      </c>
      <c r="N48" s="84" t="s">
        <v>83</v>
      </c>
      <c r="O48" s="56">
        <v>21661.474999999999</v>
      </c>
      <c r="P48" s="56">
        <f>O48*1.22</f>
        <v>26426.999499999998</v>
      </c>
      <c r="Q48" s="29"/>
      <c r="R48" s="29"/>
      <c r="S48" s="29"/>
      <c r="T48" s="29"/>
      <c r="U48" s="53" t="s">
        <v>84</v>
      </c>
      <c r="V48" s="57" t="s">
        <v>85</v>
      </c>
      <c r="W48" s="65" t="s">
        <v>149</v>
      </c>
      <c r="X48" s="45">
        <v>46041</v>
      </c>
      <c r="Y48" s="46">
        <v>46059</v>
      </c>
      <c r="Z48" s="29"/>
      <c r="AA48" s="29"/>
      <c r="AB48" s="29"/>
      <c r="AC48" s="29"/>
      <c r="AD48" s="29" t="str">
        <f t="shared" si="0"/>
        <v>Оказание услуг по специальной оценке условий труда</v>
      </c>
      <c r="AE48" s="57" t="s">
        <v>68</v>
      </c>
      <c r="AF48" s="59">
        <v>796</v>
      </c>
      <c r="AG48" s="60" t="s">
        <v>69</v>
      </c>
      <c r="AH48" s="61">
        <v>1</v>
      </c>
      <c r="AI48" s="60" t="s">
        <v>70</v>
      </c>
      <c r="AJ48" s="57" t="s">
        <v>71</v>
      </c>
      <c r="AK48" s="69">
        <v>46079</v>
      </c>
      <c r="AL48" s="69">
        <v>46080</v>
      </c>
      <c r="AM48" s="62">
        <v>46112</v>
      </c>
      <c r="AN48" s="51" t="s">
        <v>72</v>
      </c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28" customFormat="1" ht="95.25" customHeight="1" x14ac:dyDescent="0.25">
      <c r="A49" s="52">
        <v>7</v>
      </c>
      <c r="B49" s="83">
        <v>2607</v>
      </c>
      <c r="C49" s="43" t="s">
        <v>85</v>
      </c>
      <c r="D49" s="29"/>
      <c r="E49" s="39" t="s">
        <v>73</v>
      </c>
      <c r="F49" s="78" t="s">
        <v>98</v>
      </c>
      <c r="G49" s="87" t="s">
        <v>211</v>
      </c>
      <c r="H49" s="60" t="s">
        <v>117</v>
      </c>
      <c r="I49" s="60" t="s">
        <v>118</v>
      </c>
      <c r="J49" s="29">
        <v>1</v>
      </c>
      <c r="K49" s="29"/>
      <c r="L49" s="29" t="s">
        <v>61</v>
      </c>
      <c r="M49" s="29" t="s">
        <v>82</v>
      </c>
      <c r="N49" s="34" t="s">
        <v>83</v>
      </c>
      <c r="O49" s="42">
        <v>2366.39</v>
      </c>
      <c r="P49" s="42">
        <f>O49*1.22</f>
        <v>2886.9957999999997</v>
      </c>
      <c r="Q49" s="29"/>
      <c r="R49" s="29"/>
      <c r="S49" s="29"/>
      <c r="T49" s="29"/>
      <c r="U49" s="39" t="s">
        <v>84</v>
      </c>
      <c r="V49" s="43" t="s">
        <v>85</v>
      </c>
      <c r="W49" s="44" t="s">
        <v>86</v>
      </c>
      <c r="X49" s="45">
        <v>46113</v>
      </c>
      <c r="Y49" s="46">
        <v>46134</v>
      </c>
      <c r="Z49" s="29"/>
      <c r="AA49" s="29"/>
      <c r="AB49" s="29"/>
      <c r="AC49" s="29"/>
      <c r="AD49" s="29" t="str">
        <f t="shared" si="0"/>
        <v>Оказание услуг по определению соответствия системы внутреннего противопожарного водопровода установленным требованиям пожарной безопасности</v>
      </c>
      <c r="AE49" s="36" t="s">
        <v>68</v>
      </c>
      <c r="AF49" s="47">
        <v>796</v>
      </c>
      <c r="AG49" s="48" t="s">
        <v>69</v>
      </c>
      <c r="AH49" s="49">
        <v>1</v>
      </c>
      <c r="AI49" s="48" t="s">
        <v>70</v>
      </c>
      <c r="AJ49" s="43" t="s">
        <v>71</v>
      </c>
      <c r="AK49" s="46">
        <v>46146</v>
      </c>
      <c r="AL49" s="69">
        <v>46147</v>
      </c>
      <c r="AM49" s="46">
        <v>46171</v>
      </c>
      <c r="AN49" s="51" t="s">
        <v>72</v>
      </c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28" customFormat="1" ht="66" customHeight="1" x14ac:dyDescent="0.25">
      <c r="A50" s="61">
        <v>7</v>
      </c>
      <c r="B50" s="83">
        <v>2607</v>
      </c>
      <c r="C50" s="57" t="s">
        <v>85</v>
      </c>
      <c r="D50" s="29"/>
      <c r="E50" s="53" t="s">
        <v>73</v>
      </c>
      <c r="F50" s="78" t="s">
        <v>99</v>
      </c>
      <c r="G50" s="87" t="s">
        <v>212</v>
      </c>
      <c r="H50" s="86" t="s">
        <v>213</v>
      </c>
      <c r="I50" s="87" t="s">
        <v>214</v>
      </c>
      <c r="J50" s="29">
        <v>1</v>
      </c>
      <c r="K50" s="29"/>
      <c r="L50" s="29" t="s">
        <v>61</v>
      </c>
      <c r="M50" s="29" t="s">
        <v>82</v>
      </c>
      <c r="N50" s="84" t="s">
        <v>83</v>
      </c>
      <c r="O50" s="56">
        <v>78700</v>
      </c>
      <c r="P50" s="42">
        <v>78700</v>
      </c>
      <c r="Q50" s="29"/>
      <c r="R50" s="29"/>
      <c r="S50" s="29"/>
      <c r="T50" s="29"/>
      <c r="U50" s="53" t="s">
        <v>84</v>
      </c>
      <c r="V50" s="57" t="s">
        <v>85</v>
      </c>
      <c r="W50" s="58" t="s">
        <v>86</v>
      </c>
      <c r="X50" s="45">
        <v>46113</v>
      </c>
      <c r="Y50" s="46">
        <v>46134</v>
      </c>
      <c r="Z50" s="29"/>
      <c r="AA50" s="29"/>
      <c r="AB50" s="29"/>
      <c r="AC50" s="29"/>
      <c r="AD50" s="29" t="str">
        <f t="shared" si="0"/>
        <v>Оказание услуг по проведению периодического медицинского осмотра</v>
      </c>
      <c r="AE50" s="57" t="s">
        <v>68</v>
      </c>
      <c r="AF50" s="59">
        <v>796</v>
      </c>
      <c r="AG50" s="60" t="s">
        <v>69</v>
      </c>
      <c r="AH50" s="61">
        <v>1</v>
      </c>
      <c r="AI50" s="60" t="s">
        <v>70</v>
      </c>
      <c r="AJ50" s="57" t="s">
        <v>71</v>
      </c>
      <c r="AK50" s="69">
        <v>46154</v>
      </c>
      <c r="AL50" s="69">
        <v>46155</v>
      </c>
      <c r="AM50" s="62">
        <v>46173</v>
      </c>
      <c r="AN50" s="51" t="s">
        <v>72</v>
      </c>
      <c r="AO50" s="9" t="s">
        <v>297</v>
      </c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28" customFormat="1" ht="81" customHeight="1" x14ac:dyDescent="0.25">
      <c r="A51" s="66">
        <v>7</v>
      </c>
      <c r="B51" s="83">
        <v>2607</v>
      </c>
      <c r="C51" s="57" t="s">
        <v>85</v>
      </c>
      <c r="D51" s="29"/>
      <c r="E51" s="29" t="s">
        <v>57</v>
      </c>
      <c r="F51" s="88" t="s">
        <v>216</v>
      </c>
      <c r="G51" s="87" t="s">
        <v>217</v>
      </c>
      <c r="H51" s="67" t="s">
        <v>218</v>
      </c>
      <c r="I51" s="41" t="s">
        <v>218</v>
      </c>
      <c r="J51" s="29">
        <v>1</v>
      </c>
      <c r="K51" s="29"/>
      <c r="L51" s="29" t="s">
        <v>61</v>
      </c>
      <c r="M51" s="29" t="s">
        <v>82</v>
      </c>
      <c r="N51" s="84" t="s">
        <v>83</v>
      </c>
      <c r="O51" s="42">
        <f>40016.39</f>
        <v>40016.39</v>
      </c>
      <c r="P51" s="42">
        <f t="shared" ref="P51:P64" si="5">O51*1.22</f>
        <v>48819.995799999997</v>
      </c>
      <c r="Q51" s="29"/>
      <c r="R51" s="29"/>
      <c r="S51" s="29"/>
      <c r="T51" s="29"/>
      <c r="U51" s="53" t="s">
        <v>84</v>
      </c>
      <c r="V51" s="57" t="s">
        <v>85</v>
      </c>
      <c r="W51" s="65" t="s">
        <v>149</v>
      </c>
      <c r="X51" s="68">
        <v>46083</v>
      </c>
      <c r="Y51" s="68">
        <v>46104</v>
      </c>
      <c r="Z51" s="29"/>
      <c r="AA51" s="29"/>
      <c r="AB51" s="29"/>
      <c r="AC51" s="29"/>
      <c r="AD51" s="29" t="str">
        <f t="shared" si="0"/>
        <v>Поставка хозяйственного инвентаря</v>
      </c>
      <c r="AE51" s="41" t="s">
        <v>151</v>
      </c>
      <c r="AF51" s="70">
        <v>876</v>
      </c>
      <c r="AG51" s="60" t="s">
        <v>159</v>
      </c>
      <c r="AH51" s="61">
        <v>0</v>
      </c>
      <c r="AI51" s="60" t="s">
        <v>70</v>
      </c>
      <c r="AJ51" s="57" t="s">
        <v>71</v>
      </c>
      <c r="AK51" s="69">
        <v>46122</v>
      </c>
      <c r="AL51" s="69">
        <v>46125</v>
      </c>
      <c r="AM51" s="62">
        <v>46146</v>
      </c>
      <c r="AN51" s="51" t="s">
        <v>72</v>
      </c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28" customFormat="1" ht="84" customHeight="1" x14ac:dyDescent="0.25">
      <c r="A52" s="66">
        <v>7</v>
      </c>
      <c r="B52" s="83">
        <v>2607</v>
      </c>
      <c r="C52" s="57" t="s">
        <v>85</v>
      </c>
      <c r="D52" s="29"/>
      <c r="E52" s="29" t="s">
        <v>57</v>
      </c>
      <c r="F52" s="89" t="s">
        <v>219</v>
      </c>
      <c r="G52" s="83" t="s">
        <v>220</v>
      </c>
      <c r="H52" s="54" t="s">
        <v>221</v>
      </c>
      <c r="I52" s="41" t="s">
        <v>222</v>
      </c>
      <c r="J52" s="29">
        <v>1</v>
      </c>
      <c r="K52" s="29"/>
      <c r="L52" s="29" t="s">
        <v>61</v>
      </c>
      <c r="M52" s="29" t="s">
        <v>82</v>
      </c>
      <c r="N52" s="84" t="s">
        <v>83</v>
      </c>
      <c r="O52" s="56">
        <v>24523.147000000001</v>
      </c>
      <c r="P52" s="42">
        <f t="shared" si="5"/>
        <v>29918.23934</v>
      </c>
      <c r="Q52" s="29"/>
      <c r="R52" s="29"/>
      <c r="S52" s="29"/>
      <c r="T52" s="29"/>
      <c r="U52" s="53" t="s">
        <v>84</v>
      </c>
      <c r="V52" s="57" t="s">
        <v>85</v>
      </c>
      <c r="W52" s="65" t="s">
        <v>149</v>
      </c>
      <c r="X52" s="68">
        <v>46083</v>
      </c>
      <c r="Y52" s="68">
        <v>46104</v>
      </c>
      <c r="Z52" s="29"/>
      <c r="AA52" s="29"/>
      <c r="AB52" s="29"/>
      <c r="AC52" s="29"/>
      <c r="AD52" s="29" t="str">
        <f t="shared" si="0"/>
        <v>Поставка моющих средств</v>
      </c>
      <c r="AE52" s="41" t="s">
        <v>151</v>
      </c>
      <c r="AF52" s="70">
        <v>876</v>
      </c>
      <c r="AG52" s="60" t="s">
        <v>159</v>
      </c>
      <c r="AH52" s="61">
        <v>0</v>
      </c>
      <c r="AI52" s="60" t="s">
        <v>70</v>
      </c>
      <c r="AJ52" s="57" t="s">
        <v>71</v>
      </c>
      <c r="AK52" s="69">
        <v>46122</v>
      </c>
      <c r="AL52" s="69">
        <v>46125</v>
      </c>
      <c r="AM52" s="62">
        <v>46146</v>
      </c>
      <c r="AN52" s="51" t="s">
        <v>72</v>
      </c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28" customFormat="1" ht="81.75" customHeight="1" x14ac:dyDescent="0.25">
      <c r="A53" s="66">
        <v>7</v>
      </c>
      <c r="B53" s="83">
        <v>2607</v>
      </c>
      <c r="C53" s="57" t="s">
        <v>85</v>
      </c>
      <c r="D53" s="29"/>
      <c r="E53" s="29" t="s">
        <v>57</v>
      </c>
      <c r="F53" s="88" t="s">
        <v>223</v>
      </c>
      <c r="G53" s="98" t="s">
        <v>224</v>
      </c>
      <c r="H53" s="67" t="s">
        <v>225</v>
      </c>
      <c r="I53" s="41" t="s">
        <v>226</v>
      </c>
      <c r="J53" s="29">
        <v>1</v>
      </c>
      <c r="K53" s="29"/>
      <c r="L53" s="29" t="s">
        <v>61</v>
      </c>
      <c r="M53" s="29" t="s">
        <v>82</v>
      </c>
      <c r="N53" s="84" t="s">
        <v>83</v>
      </c>
      <c r="O53" s="56">
        <v>24590.16</v>
      </c>
      <c r="P53" s="56">
        <f t="shared" si="5"/>
        <v>29999.995199999998</v>
      </c>
      <c r="Q53" s="29"/>
      <c r="R53" s="29"/>
      <c r="S53" s="29"/>
      <c r="T53" s="29"/>
      <c r="U53" s="53" t="s">
        <v>84</v>
      </c>
      <c r="V53" s="57" t="s">
        <v>85</v>
      </c>
      <c r="W53" s="65" t="s">
        <v>149</v>
      </c>
      <c r="X53" s="68">
        <v>46083</v>
      </c>
      <c r="Y53" s="68">
        <v>46104</v>
      </c>
      <c r="Z53" s="29"/>
      <c r="AA53" s="29"/>
      <c r="AB53" s="29"/>
      <c r="AC53" s="29"/>
      <c r="AD53" s="29" t="str">
        <f t="shared" si="0"/>
        <v>Поставка средств дезинфекции</v>
      </c>
      <c r="AE53" s="41" t="s">
        <v>151</v>
      </c>
      <c r="AF53" s="70">
        <v>876</v>
      </c>
      <c r="AG53" s="60" t="s">
        <v>159</v>
      </c>
      <c r="AH53" s="61">
        <v>0</v>
      </c>
      <c r="AI53" s="60" t="s">
        <v>70</v>
      </c>
      <c r="AJ53" s="57" t="s">
        <v>71</v>
      </c>
      <c r="AK53" s="69">
        <v>46122</v>
      </c>
      <c r="AL53" s="69">
        <v>46125</v>
      </c>
      <c r="AM53" s="62">
        <v>46146</v>
      </c>
      <c r="AN53" s="51" t="s">
        <v>72</v>
      </c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28" customFormat="1" ht="72.75" customHeight="1" x14ac:dyDescent="0.25">
      <c r="A54" s="66">
        <v>7</v>
      </c>
      <c r="B54" s="83">
        <v>2607</v>
      </c>
      <c r="C54" s="57" t="s">
        <v>85</v>
      </c>
      <c r="D54" s="29"/>
      <c r="E54" s="29" t="s">
        <v>57</v>
      </c>
      <c r="F54" s="88" t="s">
        <v>227</v>
      </c>
      <c r="G54" s="87" t="s">
        <v>228</v>
      </c>
      <c r="H54" s="67" t="s">
        <v>229</v>
      </c>
      <c r="I54" s="41" t="s">
        <v>230</v>
      </c>
      <c r="J54" s="29">
        <v>1</v>
      </c>
      <c r="K54" s="29"/>
      <c r="L54" s="29" t="s">
        <v>61</v>
      </c>
      <c r="M54" s="29" t="s">
        <v>82</v>
      </c>
      <c r="N54" s="84" t="s">
        <v>83</v>
      </c>
      <c r="O54" s="56">
        <v>13957.279999999999</v>
      </c>
      <c r="P54" s="56">
        <f t="shared" si="5"/>
        <v>17027.881599999997</v>
      </c>
      <c r="Q54" s="29"/>
      <c r="R54" s="29"/>
      <c r="S54" s="29"/>
      <c r="T54" s="29"/>
      <c r="U54" s="53" t="s">
        <v>84</v>
      </c>
      <c r="V54" s="57" t="s">
        <v>85</v>
      </c>
      <c r="W54" s="65" t="s">
        <v>149</v>
      </c>
      <c r="X54" s="68">
        <v>46083</v>
      </c>
      <c r="Y54" s="68">
        <v>46104</v>
      </c>
      <c r="Z54" s="29"/>
      <c r="AA54" s="29"/>
      <c r="AB54" s="29"/>
      <c r="AC54" s="29"/>
      <c r="AD54" s="29" t="str">
        <f t="shared" si="0"/>
        <v>Поставка платы контроллера Эван Практик 22-72-120</v>
      </c>
      <c r="AE54" s="41" t="s">
        <v>151</v>
      </c>
      <c r="AF54" s="70">
        <v>876</v>
      </c>
      <c r="AG54" s="60" t="s">
        <v>159</v>
      </c>
      <c r="AH54" s="61">
        <v>0</v>
      </c>
      <c r="AI54" s="60" t="s">
        <v>70</v>
      </c>
      <c r="AJ54" s="57" t="s">
        <v>71</v>
      </c>
      <c r="AK54" s="69">
        <v>46122</v>
      </c>
      <c r="AL54" s="69">
        <v>46125</v>
      </c>
      <c r="AM54" s="62">
        <v>46146</v>
      </c>
      <c r="AN54" s="51" t="s">
        <v>72</v>
      </c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28" customFormat="1" ht="84.75" customHeight="1" x14ac:dyDescent="0.25">
      <c r="A55" s="66">
        <v>7</v>
      </c>
      <c r="B55" s="83">
        <v>2607</v>
      </c>
      <c r="C55" s="57" t="s">
        <v>85</v>
      </c>
      <c r="D55" s="29"/>
      <c r="E55" s="29" t="s">
        <v>57</v>
      </c>
      <c r="F55" s="78" t="s">
        <v>231</v>
      </c>
      <c r="G55" s="98" t="s">
        <v>232</v>
      </c>
      <c r="H55" s="90" t="s">
        <v>233</v>
      </c>
      <c r="I55" s="41" t="s">
        <v>234</v>
      </c>
      <c r="J55" s="29">
        <v>1</v>
      </c>
      <c r="K55" s="29"/>
      <c r="L55" s="29" t="s">
        <v>61</v>
      </c>
      <c r="M55" s="29" t="s">
        <v>82</v>
      </c>
      <c r="N55" s="84" t="s">
        <v>83</v>
      </c>
      <c r="O55" s="56">
        <v>26138.37</v>
      </c>
      <c r="P55" s="56">
        <f t="shared" si="5"/>
        <v>31888.811399999999</v>
      </c>
      <c r="Q55" s="29"/>
      <c r="R55" s="29"/>
      <c r="S55" s="29"/>
      <c r="T55" s="29"/>
      <c r="U55" s="53" t="s">
        <v>84</v>
      </c>
      <c r="V55" s="57" t="s">
        <v>85</v>
      </c>
      <c r="W55" s="65" t="s">
        <v>149</v>
      </c>
      <c r="X55" s="68">
        <v>46083</v>
      </c>
      <c r="Y55" s="68">
        <v>46104</v>
      </c>
      <c r="Z55" s="29"/>
      <c r="AA55" s="29"/>
      <c r="AB55" s="29"/>
      <c r="AC55" s="29"/>
      <c r="AD55" s="29" t="str">
        <f t="shared" si="0"/>
        <v>Поставка электроинструмента</v>
      </c>
      <c r="AE55" s="41" t="s">
        <v>151</v>
      </c>
      <c r="AF55" s="59">
        <v>796</v>
      </c>
      <c r="AG55" s="60" t="s">
        <v>69</v>
      </c>
      <c r="AH55" s="61">
        <v>3</v>
      </c>
      <c r="AI55" s="60" t="s">
        <v>70</v>
      </c>
      <c r="AJ55" s="57" t="s">
        <v>71</v>
      </c>
      <c r="AK55" s="69">
        <v>46122</v>
      </c>
      <c r="AL55" s="69">
        <v>46125</v>
      </c>
      <c r="AM55" s="62">
        <v>46146</v>
      </c>
      <c r="AN55" s="51" t="s">
        <v>72</v>
      </c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28" customFormat="1" ht="75.75" customHeight="1" x14ac:dyDescent="0.25">
      <c r="A56" s="66">
        <v>7</v>
      </c>
      <c r="B56" s="83">
        <v>2607</v>
      </c>
      <c r="C56" s="57" t="s">
        <v>85</v>
      </c>
      <c r="D56" s="29"/>
      <c r="E56" s="29" t="s">
        <v>57</v>
      </c>
      <c r="F56" s="78" t="s">
        <v>235</v>
      </c>
      <c r="G56" s="98" t="s">
        <v>236</v>
      </c>
      <c r="H56" s="40" t="s">
        <v>237</v>
      </c>
      <c r="I56" s="85" t="s">
        <v>238</v>
      </c>
      <c r="J56" s="29">
        <v>1</v>
      </c>
      <c r="K56" s="29"/>
      <c r="L56" s="29" t="s">
        <v>61</v>
      </c>
      <c r="M56" s="29" t="s">
        <v>82</v>
      </c>
      <c r="N56" s="84" t="s">
        <v>83</v>
      </c>
      <c r="O56" s="56">
        <v>13682.841</v>
      </c>
      <c r="P56" s="42">
        <f t="shared" si="5"/>
        <v>16693.066019999998</v>
      </c>
      <c r="Q56" s="29"/>
      <c r="R56" s="29"/>
      <c r="S56" s="29"/>
      <c r="T56" s="29"/>
      <c r="U56" s="53" t="s">
        <v>84</v>
      </c>
      <c r="V56" s="57" t="s">
        <v>85</v>
      </c>
      <c r="W56" s="65" t="s">
        <v>149</v>
      </c>
      <c r="X56" s="68">
        <v>46083</v>
      </c>
      <c r="Y56" s="68">
        <v>46104</v>
      </c>
      <c r="Z56" s="29"/>
      <c r="AA56" s="29"/>
      <c r="AB56" s="29"/>
      <c r="AC56" s="29"/>
      <c r="AD56" s="29" t="str">
        <f t="shared" si="0"/>
        <v>Поставка стремянок</v>
      </c>
      <c r="AE56" s="41" t="s">
        <v>151</v>
      </c>
      <c r="AF56" s="59">
        <v>796</v>
      </c>
      <c r="AG56" s="60" t="s">
        <v>69</v>
      </c>
      <c r="AH56" s="61">
        <v>2</v>
      </c>
      <c r="AI56" s="60" t="s">
        <v>70</v>
      </c>
      <c r="AJ56" s="57" t="s">
        <v>71</v>
      </c>
      <c r="AK56" s="69">
        <v>46122</v>
      </c>
      <c r="AL56" s="69">
        <v>46125</v>
      </c>
      <c r="AM56" s="62">
        <v>46146</v>
      </c>
      <c r="AN56" s="51" t="s">
        <v>72</v>
      </c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28" customFormat="1" ht="77.25" customHeight="1" x14ac:dyDescent="0.25">
      <c r="A57" s="66">
        <v>7</v>
      </c>
      <c r="B57" s="83">
        <v>2607</v>
      </c>
      <c r="C57" s="57" t="s">
        <v>85</v>
      </c>
      <c r="D57" s="29"/>
      <c r="E57" s="29" t="s">
        <v>57</v>
      </c>
      <c r="F57" s="78" t="s">
        <v>239</v>
      </c>
      <c r="G57" s="87" t="s">
        <v>240</v>
      </c>
      <c r="H57" s="40" t="s">
        <v>241</v>
      </c>
      <c r="I57" s="85" t="s">
        <v>242</v>
      </c>
      <c r="J57" s="29">
        <v>1</v>
      </c>
      <c r="K57" s="29"/>
      <c r="L57" s="29" t="s">
        <v>61</v>
      </c>
      <c r="M57" s="29" t="s">
        <v>82</v>
      </c>
      <c r="N57" s="84" t="s">
        <v>83</v>
      </c>
      <c r="O57" s="56">
        <v>56752.46</v>
      </c>
      <c r="P57" s="42">
        <f t="shared" si="5"/>
        <v>69238.001199999999</v>
      </c>
      <c r="Q57" s="29"/>
      <c r="R57" s="29"/>
      <c r="S57" s="29"/>
      <c r="T57" s="29"/>
      <c r="U57" s="53" t="s">
        <v>84</v>
      </c>
      <c r="V57" s="57" t="s">
        <v>85</v>
      </c>
      <c r="W57" s="65" t="s">
        <v>149</v>
      </c>
      <c r="X57" s="68">
        <v>46097</v>
      </c>
      <c r="Y57" s="69">
        <v>46115</v>
      </c>
      <c r="Z57" s="29"/>
      <c r="AA57" s="29"/>
      <c r="AB57" s="29"/>
      <c r="AC57" s="29"/>
      <c r="AD57" s="29" t="str">
        <f t="shared" si="0"/>
        <v>Поставка ноутбука</v>
      </c>
      <c r="AE57" s="41" t="s">
        <v>151</v>
      </c>
      <c r="AF57" s="59">
        <v>796</v>
      </c>
      <c r="AG57" s="60" t="s">
        <v>69</v>
      </c>
      <c r="AH57" s="61">
        <v>1</v>
      </c>
      <c r="AI57" s="60" t="s">
        <v>70</v>
      </c>
      <c r="AJ57" s="57" t="s">
        <v>71</v>
      </c>
      <c r="AK57" s="69">
        <v>46135</v>
      </c>
      <c r="AL57" s="69">
        <v>46136</v>
      </c>
      <c r="AM57" s="62">
        <v>46167</v>
      </c>
      <c r="AN57" s="51" t="s">
        <v>72</v>
      </c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28" customFormat="1" ht="67.5" customHeight="1" x14ac:dyDescent="0.25">
      <c r="A58" s="66">
        <v>7</v>
      </c>
      <c r="B58" s="83">
        <v>2607</v>
      </c>
      <c r="C58" s="57" t="s">
        <v>85</v>
      </c>
      <c r="D58" s="29"/>
      <c r="E58" s="29" t="s">
        <v>57</v>
      </c>
      <c r="F58" s="88" t="s">
        <v>243</v>
      </c>
      <c r="G58" s="87" t="s">
        <v>244</v>
      </c>
      <c r="H58" s="67" t="s">
        <v>245</v>
      </c>
      <c r="I58" s="41" t="s">
        <v>246</v>
      </c>
      <c r="J58" s="29">
        <v>1</v>
      </c>
      <c r="K58" s="29"/>
      <c r="L58" s="29" t="s">
        <v>61</v>
      </c>
      <c r="M58" s="29" t="s">
        <v>82</v>
      </c>
      <c r="N58" s="84" t="s">
        <v>83</v>
      </c>
      <c r="O58" s="56">
        <v>85160.654999999999</v>
      </c>
      <c r="P58" s="42">
        <f t="shared" si="5"/>
        <v>103895.9991</v>
      </c>
      <c r="Q58" s="29"/>
      <c r="R58" s="29"/>
      <c r="S58" s="29"/>
      <c r="T58" s="29"/>
      <c r="U58" s="53" t="s">
        <v>66</v>
      </c>
      <c r="V58" s="57" t="s">
        <v>85</v>
      </c>
      <c r="W58" s="65" t="s">
        <v>149</v>
      </c>
      <c r="X58" s="68">
        <v>46083</v>
      </c>
      <c r="Y58" s="69">
        <v>46122</v>
      </c>
      <c r="Z58" s="29"/>
      <c r="AA58" s="29"/>
      <c r="AB58" s="29"/>
      <c r="AC58" s="29"/>
      <c r="AD58" s="29" t="str">
        <f t="shared" si="0"/>
        <v>Поставка канцелярских принадлежностей</v>
      </c>
      <c r="AE58" s="41" t="s">
        <v>151</v>
      </c>
      <c r="AF58" s="70">
        <v>876</v>
      </c>
      <c r="AG58" s="60" t="s">
        <v>159</v>
      </c>
      <c r="AH58" s="71" t="s">
        <v>152</v>
      </c>
      <c r="AI58" s="60" t="s">
        <v>70</v>
      </c>
      <c r="AJ58" s="57" t="s">
        <v>71</v>
      </c>
      <c r="AK58" s="69">
        <v>46142</v>
      </c>
      <c r="AL58" s="69">
        <v>46146</v>
      </c>
      <c r="AM58" s="62">
        <v>46173</v>
      </c>
      <c r="AN58" s="51" t="s">
        <v>72</v>
      </c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28" customFormat="1" ht="75" customHeight="1" x14ac:dyDescent="0.25">
      <c r="A59" s="66">
        <v>7</v>
      </c>
      <c r="B59" s="83">
        <v>2607</v>
      </c>
      <c r="C59" s="57" t="s">
        <v>85</v>
      </c>
      <c r="D59" s="29"/>
      <c r="E59" s="29" t="s">
        <v>57</v>
      </c>
      <c r="F59" s="88" t="s">
        <v>247</v>
      </c>
      <c r="G59" s="98" t="s">
        <v>248</v>
      </c>
      <c r="H59" s="67" t="s">
        <v>249</v>
      </c>
      <c r="I59" s="41" t="s">
        <v>250</v>
      </c>
      <c r="J59" s="29">
        <v>1</v>
      </c>
      <c r="K59" s="29"/>
      <c r="L59" s="29" t="s">
        <v>61</v>
      </c>
      <c r="M59" s="29" t="s">
        <v>82</v>
      </c>
      <c r="N59" s="84" t="s">
        <v>83</v>
      </c>
      <c r="O59" s="56">
        <v>70424.59</v>
      </c>
      <c r="P59" s="42">
        <f t="shared" si="5"/>
        <v>85917.999799999991</v>
      </c>
      <c r="Q59" s="29"/>
      <c r="R59" s="29"/>
      <c r="S59" s="29"/>
      <c r="T59" s="29"/>
      <c r="U59" s="53" t="s">
        <v>84</v>
      </c>
      <c r="V59" s="57" t="s">
        <v>85</v>
      </c>
      <c r="W59" s="58" t="s">
        <v>86</v>
      </c>
      <c r="X59" s="68">
        <v>46113</v>
      </c>
      <c r="Y59" s="69">
        <v>46133</v>
      </c>
      <c r="Z59" s="29"/>
      <c r="AA59" s="29"/>
      <c r="AB59" s="29"/>
      <c r="AC59" s="29"/>
      <c r="AD59" s="29" t="str">
        <f t="shared" si="0"/>
        <v>Поставка медикаментов</v>
      </c>
      <c r="AE59" s="41" t="s">
        <v>151</v>
      </c>
      <c r="AF59" s="70">
        <v>876</v>
      </c>
      <c r="AG59" s="60" t="s">
        <v>159</v>
      </c>
      <c r="AH59" s="71" t="s">
        <v>152</v>
      </c>
      <c r="AI59" s="60" t="s">
        <v>70</v>
      </c>
      <c r="AJ59" s="57" t="s">
        <v>71</v>
      </c>
      <c r="AK59" s="69">
        <v>46154</v>
      </c>
      <c r="AL59" s="69">
        <v>46155</v>
      </c>
      <c r="AM59" s="62">
        <v>46173</v>
      </c>
      <c r="AN59" s="51" t="s">
        <v>72</v>
      </c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28" customFormat="1" ht="84.75" customHeight="1" x14ac:dyDescent="0.25">
      <c r="A60" s="66">
        <v>7</v>
      </c>
      <c r="B60" s="83">
        <v>2607</v>
      </c>
      <c r="C60" s="57" t="s">
        <v>85</v>
      </c>
      <c r="D60" s="29"/>
      <c r="E60" s="29" t="s">
        <v>57</v>
      </c>
      <c r="F60" s="89" t="s">
        <v>251</v>
      </c>
      <c r="G60" s="83" t="s">
        <v>252</v>
      </c>
      <c r="H60" s="54" t="s">
        <v>253</v>
      </c>
      <c r="I60" s="55" t="s">
        <v>254</v>
      </c>
      <c r="J60" s="29">
        <v>1</v>
      </c>
      <c r="K60" s="29"/>
      <c r="L60" s="29" t="s">
        <v>61</v>
      </c>
      <c r="M60" s="29" t="s">
        <v>82</v>
      </c>
      <c r="N60" s="84" t="s">
        <v>83</v>
      </c>
      <c r="O60" s="56">
        <v>8470.49</v>
      </c>
      <c r="P60" s="42">
        <f t="shared" si="5"/>
        <v>10333.997799999999</v>
      </c>
      <c r="Q60" s="29"/>
      <c r="R60" s="29"/>
      <c r="S60" s="29"/>
      <c r="T60" s="29"/>
      <c r="U60" s="53" t="s">
        <v>84</v>
      </c>
      <c r="V60" s="57" t="s">
        <v>85</v>
      </c>
      <c r="W60" s="58" t="s">
        <v>86</v>
      </c>
      <c r="X60" s="68">
        <v>46113</v>
      </c>
      <c r="Y60" s="69">
        <v>46133</v>
      </c>
      <c r="Z60" s="29"/>
      <c r="AA60" s="29"/>
      <c r="AB60" s="29"/>
      <c r="AC60" s="29"/>
      <c r="AD60" s="29" t="str">
        <f t="shared" si="0"/>
        <v>Поставка бланков путевок</v>
      </c>
      <c r="AE60" s="41" t="s">
        <v>151</v>
      </c>
      <c r="AF60" s="70">
        <v>876</v>
      </c>
      <c r="AG60" s="60" t="s">
        <v>159</v>
      </c>
      <c r="AH60" s="61">
        <v>0</v>
      </c>
      <c r="AI60" s="60" t="s">
        <v>70</v>
      </c>
      <c r="AJ60" s="57" t="s">
        <v>71</v>
      </c>
      <c r="AK60" s="69">
        <v>46154</v>
      </c>
      <c r="AL60" s="69">
        <v>46155</v>
      </c>
      <c r="AM60" s="62">
        <v>46173</v>
      </c>
      <c r="AN60" s="51" t="s">
        <v>72</v>
      </c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28" customFormat="1" ht="64.5" customHeight="1" x14ac:dyDescent="0.25">
      <c r="A61" s="66">
        <v>7</v>
      </c>
      <c r="B61" s="83">
        <v>2607</v>
      </c>
      <c r="C61" s="57" t="s">
        <v>85</v>
      </c>
      <c r="D61" s="29"/>
      <c r="E61" s="29" t="s">
        <v>57</v>
      </c>
      <c r="F61" s="89" t="s">
        <v>255</v>
      </c>
      <c r="G61" s="57" t="s">
        <v>256</v>
      </c>
      <c r="H61" s="60" t="s">
        <v>257</v>
      </c>
      <c r="I61" s="60" t="s">
        <v>257</v>
      </c>
      <c r="J61" s="29">
        <v>1</v>
      </c>
      <c r="K61" s="29"/>
      <c r="L61" s="29" t="s">
        <v>61</v>
      </c>
      <c r="M61" s="29" t="s">
        <v>82</v>
      </c>
      <c r="N61" s="84" t="s">
        <v>83</v>
      </c>
      <c r="O61" s="56">
        <v>16393.439999999999</v>
      </c>
      <c r="P61" s="42">
        <f t="shared" si="5"/>
        <v>19999.996799999997</v>
      </c>
      <c r="Q61" s="29"/>
      <c r="R61" s="29"/>
      <c r="S61" s="29"/>
      <c r="T61" s="29"/>
      <c r="U61" s="53" t="s">
        <v>84</v>
      </c>
      <c r="V61" s="57" t="s">
        <v>85</v>
      </c>
      <c r="W61" s="58" t="s">
        <v>86</v>
      </c>
      <c r="X61" s="68">
        <v>46113</v>
      </c>
      <c r="Y61" s="69">
        <v>46133</v>
      </c>
      <c r="Z61" s="29"/>
      <c r="AA61" s="29"/>
      <c r="AB61" s="29"/>
      <c r="AC61" s="29"/>
      <c r="AD61" s="29" t="str">
        <f t="shared" si="0"/>
        <v>Поставка материалов для обеспечения пожарной безопасности</v>
      </c>
      <c r="AE61" s="41" t="s">
        <v>151</v>
      </c>
      <c r="AF61" s="70">
        <v>876</v>
      </c>
      <c r="AG61" s="60" t="s">
        <v>159</v>
      </c>
      <c r="AH61" s="61">
        <v>0</v>
      </c>
      <c r="AI61" s="60" t="s">
        <v>70</v>
      </c>
      <c r="AJ61" s="57" t="s">
        <v>71</v>
      </c>
      <c r="AK61" s="69">
        <v>46154</v>
      </c>
      <c r="AL61" s="69">
        <v>46155</v>
      </c>
      <c r="AM61" s="62">
        <v>46173</v>
      </c>
      <c r="AN61" s="51" t="s">
        <v>72</v>
      </c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28" customFormat="1" ht="66.75" customHeight="1" x14ac:dyDescent="0.25">
      <c r="A62" s="66">
        <v>7</v>
      </c>
      <c r="B62" s="83">
        <v>2607</v>
      </c>
      <c r="C62" s="57" t="s">
        <v>85</v>
      </c>
      <c r="D62" s="29"/>
      <c r="E62" s="29" t="s">
        <v>57</v>
      </c>
      <c r="F62" s="88" t="s">
        <v>258</v>
      </c>
      <c r="G62" s="98" t="s">
        <v>259</v>
      </c>
      <c r="H62" s="67" t="s">
        <v>260</v>
      </c>
      <c r="I62" s="41" t="s">
        <v>261</v>
      </c>
      <c r="J62" s="29">
        <v>1</v>
      </c>
      <c r="K62" s="29"/>
      <c r="L62" s="29" t="s">
        <v>61</v>
      </c>
      <c r="M62" s="29" t="s">
        <v>82</v>
      </c>
      <c r="N62" s="84" t="s">
        <v>83</v>
      </c>
      <c r="O62" s="56">
        <v>150696.72</v>
      </c>
      <c r="P62" s="42">
        <f t="shared" si="5"/>
        <v>183849.99840000001</v>
      </c>
      <c r="Q62" s="29"/>
      <c r="R62" s="29"/>
      <c r="S62" s="29"/>
      <c r="T62" s="29"/>
      <c r="U62" s="53" t="s">
        <v>66</v>
      </c>
      <c r="V62" s="57" t="s">
        <v>85</v>
      </c>
      <c r="W62" s="65" t="s">
        <v>149</v>
      </c>
      <c r="X62" s="68">
        <v>46083</v>
      </c>
      <c r="Y62" s="69">
        <v>46122</v>
      </c>
      <c r="Z62" s="29"/>
      <c r="AA62" s="29"/>
      <c r="AB62" s="29"/>
      <c r="AC62" s="29"/>
      <c r="AD62" s="29" t="str">
        <f t="shared" si="0"/>
        <v>Поставка посуды</v>
      </c>
      <c r="AE62" s="41" t="s">
        <v>151</v>
      </c>
      <c r="AF62" s="70">
        <v>876</v>
      </c>
      <c r="AG62" s="60" t="s">
        <v>159</v>
      </c>
      <c r="AH62" s="71" t="s">
        <v>152</v>
      </c>
      <c r="AI62" s="60" t="s">
        <v>70</v>
      </c>
      <c r="AJ62" s="57" t="s">
        <v>71</v>
      </c>
      <c r="AK62" s="69">
        <v>46142</v>
      </c>
      <c r="AL62" s="69">
        <v>46146</v>
      </c>
      <c r="AM62" s="62">
        <v>46173</v>
      </c>
      <c r="AN62" s="51" t="s">
        <v>72</v>
      </c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28" customFormat="1" ht="70.5" customHeight="1" x14ac:dyDescent="0.25">
      <c r="A63" s="66">
        <v>7</v>
      </c>
      <c r="B63" s="83">
        <v>2607</v>
      </c>
      <c r="C63" s="57" t="s">
        <v>85</v>
      </c>
      <c r="D63" s="29"/>
      <c r="E63" s="29" t="s">
        <v>57</v>
      </c>
      <c r="F63" s="89" t="s">
        <v>262</v>
      </c>
      <c r="G63" s="83" t="s">
        <v>263</v>
      </c>
      <c r="H63" s="54" t="s">
        <v>264</v>
      </c>
      <c r="I63" s="55" t="s">
        <v>265</v>
      </c>
      <c r="J63" s="29">
        <v>1</v>
      </c>
      <c r="K63" s="29"/>
      <c r="L63" s="29" t="s">
        <v>61</v>
      </c>
      <c r="M63" s="29" t="s">
        <v>82</v>
      </c>
      <c r="N63" s="84" t="s">
        <v>83</v>
      </c>
      <c r="O63" s="56">
        <v>32786.885000000002</v>
      </c>
      <c r="P63" s="42">
        <f t="shared" si="5"/>
        <v>39999.9997</v>
      </c>
      <c r="Q63" s="29"/>
      <c r="R63" s="29"/>
      <c r="S63" s="29"/>
      <c r="T63" s="29"/>
      <c r="U63" s="53" t="s">
        <v>84</v>
      </c>
      <c r="V63" s="57" t="s">
        <v>85</v>
      </c>
      <c r="W63" s="58" t="s">
        <v>86</v>
      </c>
      <c r="X63" s="68">
        <v>46113</v>
      </c>
      <c r="Y63" s="69">
        <v>46133</v>
      </c>
      <c r="Z63" s="29"/>
      <c r="AA63" s="29"/>
      <c r="AB63" s="29"/>
      <c r="AC63" s="29"/>
      <c r="AD63" s="29" t="str">
        <f t="shared" si="0"/>
        <v>Поставка спортинвентаря</v>
      </c>
      <c r="AE63" s="41" t="s">
        <v>151</v>
      </c>
      <c r="AF63" s="70">
        <v>876</v>
      </c>
      <c r="AG63" s="60" t="s">
        <v>159</v>
      </c>
      <c r="AH63" s="71" t="s">
        <v>152</v>
      </c>
      <c r="AI63" s="60" t="s">
        <v>70</v>
      </c>
      <c r="AJ63" s="57" t="s">
        <v>71</v>
      </c>
      <c r="AK63" s="69">
        <v>46154</v>
      </c>
      <c r="AL63" s="69">
        <v>46155</v>
      </c>
      <c r="AM63" s="62">
        <v>46173</v>
      </c>
      <c r="AN63" s="51" t="s">
        <v>72</v>
      </c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28" customFormat="1" ht="91.5" customHeight="1" x14ac:dyDescent="0.25">
      <c r="A64" s="66">
        <v>7</v>
      </c>
      <c r="B64" s="83">
        <v>2607</v>
      </c>
      <c r="C64" s="57" t="s">
        <v>85</v>
      </c>
      <c r="D64" s="29"/>
      <c r="E64" s="29" t="s">
        <v>57</v>
      </c>
      <c r="F64" s="78" t="s">
        <v>266</v>
      </c>
      <c r="G64" s="92" t="s">
        <v>267</v>
      </c>
      <c r="H64" s="60" t="s">
        <v>268</v>
      </c>
      <c r="I64" s="57" t="s">
        <v>269</v>
      </c>
      <c r="J64" s="29">
        <v>1</v>
      </c>
      <c r="K64" s="29"/>
      <c r="L64" s="29" t="s">
        <v>61</v>
      </c>
      <c r="M64" s="29" t="s">
        <v>82</v>
      </c>
      <c r="N64" s="84" t="s">
        <v>83</v>
      </c>
      <c r="O64" s="56">
        <v>49180.33</v>
      </c>
      <c r="P64" s="42">
        <f t="shared" si="5"/>
        <v>60000.0026</v>
      </c>
      <c r="Q64" s="29"/>
      <c r="R64" s="29"/>
      <c r="S64" s="29"/>
      <c r="T64" s="29"/>
      <c r="U64" s="63" t="s">
        <v>84</v>
      </c>
      <c r="V64" s="57" t="s">
        <v>85</v>
      </c>
      <c r="W64" s="58" t="s">
        <v>86</v>
      </c>
      <c r="X64" s="68">
        <v>46113</v>
      </c>
      <c r="Y64" s="69">
        <v>46133</v>
      </c>
      <c r="Z64" s="29"/>
      <c r="AA64" s="29"/>
      <c r="AB64" s="29"/>
      <c r="AC64" s="29"/>
      <c r="AD64" s="29" t="str">
        <f t="shared" si="0"/>
        <v>Поставка материалов для проведения культурно-массовых мероприятий</v>
      </c>
      <c r="AE64" s="41" t="s">
        <v>151</v>
      </c>
      <c r="AF64" s="70">
        <v>876</v>
      </c>
      <c r="AG64" s="60" t="s">
        <v>159</v>
      </c>
      <c r="AH64" s="71" t="s">
        <v>152</v>
      </c>
      <c r="AI64" s="60" t="s">
        <v>70</v>
      </c>
      <c r="AJ64" s="57" t="s">
        <v>71</v>
      </c>
      <c r="AK64" s="69">
        <v>46154</v>
      </c>
      <c r="AL64" s="69">
        <v>46155</v>
      </c>
      <c r="AM64" s="62">
        <v>46173</v>
      </c>
      <c r="AN64" s="51" t="s">
        <v>72</v>
      </c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28" customFormat="1" ht="58.5" customHeight="1" x14ac:dyDescent="0.25">
      <c r="A65" s="66">
        <v>7</v>
      </c>
      <c r="B65" s="83">
        <v>2607</v>
      </c>
      <c r="C65" s="57" t="s">
        <v>85</v>
      </c>
      <c r="D65" s="29"/>
      <c r="E65" s="29" t="s">
        <v>57</v>
      </c>
      <c r="F65" s="88" t="s">
        <v>270</v>
      </c>
      <c r="G65" s="98" t="s">
        <v>271</v>
      </c>
      <c r="H65" s="40" t="s">
        <v>272</v>
      </c>
      <c r="I65" s="85" t="s">
        <v>273</v>
      </c>
      <c r="J65" s="29">
        <v>1</v>
      </c>
      <c r="K65" s="29"/>
      <c r="L65" s="29" t="s">
        <v>61</v>
      </c>
      <c r="M65" s="29" t="s">
        <v>82</v>
      </c>
      <c r="N65" s="84" t="s">
        <v>83</v>
      </c>
      <c r="O65" s="56">
        <v>40983.61</v>
      </c>
      <c r="P65" s="56">
        <f>O65*1.22</f>
        <v>50000.004200000003</v>
      </c>
      <c r="Q65" s="29"/>
      <c r="R65" s="29"/>
      <c r="S65" s="29"/>
      <c r="T65" s="29"/>
      <c r="U65" s="53" t="s">
        <v>84</v>
      </c>
      <c r="V65" s="57" t="s">
        <v>85</v>
      </c>
      <c r="W65" s="65" t="s">
        <v>149</v>
      </c>
      <c r="X65" s="68">
        <v>46113</v>
      </c>
      <c r="Y65" s="69">
        <v>46133</v>
      </c>
      <c r="Z65" s="29"/>
      <c r="AA65" s="29"/>
      <c r="AB65" s="29"/>
      <c r="AC65" s="29"/>
      <c r="AD65" s="29" t="str">
        <f t="shared" si="0"/>
        <v>Поставка зеркал</v>
      </c>
      <c r="AE65" s="41" t="s">
        <v>151</v>
      </c>
      <c r="AF65" s="67" t="s">
        <v>286</v>
      </c>
      <c r="AG65" s="60" t="s">
        <v>69</v>
      </c>
      <c r="AH65" s="61">
        <v>10</v>
      </c>
      <c r="AI65" s="60" t="s">
        <v>70</v>
      </c>
      <c r="AJ65" s="57" t="s">
        <v>71</v>
      </c>
      <c r="AK65" s="69">
        <v>46154</v>
      </c>
      <c r="AL65" s="69">
        <v>46155</v>
      </c>
      <c r="AM65" s="62">
        <v>46173</v>
      </c>
      <c r="AN65" s="51" t="s">
        <v>72</v>
      </c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28" customFormat="1" ht="105.75" customHeight="1" x14ac:dyDescent="0.25">
      <c r="A66" s="66">
        <v>7</v>
      </c>
      <c r="B66" s="83">
        <v>2607</v>
      </c>
      <c r="C66" s="57" t="s">
        <v>85</v>
      </c>
      <c r="D66" s="29"/>
      <c r="E66" s="29" t="s">
        <v>57</v>
      </c>
      <c r="F66" s="88" t="s">
        <v>274</v>
      </c>
      <c r="G66" s="87" t="s">
        <v>275</v>
      </c>
      <c r="H66" s="91" t="s">
        <v>276</v>
      </c>
      <c r="I66" s="85" t="s">
        <v>277</v>
      </c>
      <c r="J66" s="29">
        <v>1</v>
      </c>
      <c r="K66" s="29"/>
      <c r="L66" s="29" t="s">
        <v>61</v>
      </c>
      <c r="M66" s="29" t="s">
        <v>82</v>
      </c>
      <c r="N66" s="84" t="s">
        <v>83</v>
      </c>
      <c r="O66" s="56">
        <v>56654.92</v>
      </c>
      <c r="P66" s="56">
        <f>O66*1.22</f>
        <v>69119.002399999998</v>
      </c>
      <c r="Q66" s="29"/>
      <c r="R66" s="29"/>
      <c r="S66" s="29"/>
      <c r="T66" s="29"/>
      <c r="U66" s="53" t="s">
        <v>84</v>
      </c>
      <c r="V66" s="57" t="s">
        <v>85</v>
      </c>
      <c r="W66" s="65" t="s">
        <v>149</v>
      </c>
      <c r="X66" s="68">
        <v>46113</v>
      </c>
      <c r="Y66" s="69">
        <v>46133</v>
      </c>
      <c r="Z66" s="29"/>
      <c r="AA66" s="29"/>
      <c r="AB66" s="29"/>
      <c r="AC66" s="29"/>
      <c r="AD66" s="29" t="str">
        <f t="shared" si="0"/>
        <v>Поставка оборудования для проведения культурно-массовых мероприятий</v>
      </c>
      <c r="AE66" s="41" t="s">
        <v>151</v>
      </c>
      <c r="AF66" s="67" t="s">
        <v>286</v>
      </c>
      <c r="AG66" s="60" t="s">
        <v>69</v>
      </c>
      <c r="AH66" s="61">
        <v>3</v>
      </c>
      <c r="AI66" s="60" t="s">
        <v>70</v>
      </c>
      <c r="AJ66" s="57" t="s">
        <v>71</v>
      </c>
      <c r="AK66" s="69">
        <v>46154</v>
      </c>
      <c r="AL66" s="69">
        <v>46155</v>
      </c>
      <c r="AM66" s="62">
        <v>46173</v>
      </c>
      <c r="AN66" s="51" t="s">
        <v>72</v>
      </c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28" customFormat="1" ht="73.5" customHeight="1" x14ac:dyDescent="0.25">
      <c r="A67" s="66">
        <v>7</v>
      </c>
      <c r="B67" s="83">
        <v>2607</v>
      </c>
      <c r="C67" s="57" t="s">
        <v>85</v>
      </c>
      <c r="D67" s="29"/>
      <c r="E67" s="29" t="s">
        <v>57</v>
      </c>
      <c r="F67" s="88" t="s">
        <v>278</v>
      </c>
      <c r="G67" s="98" t="s">
        <v>279</v>
      </c>
      <c r="H67" s="67" t="s">
        <v>280</v>
      </c>
      <c r="I67" s="41" t="s">
        <v>281</v>
      </c>
      <c r="J67" s="29">
        <v>1</v>
      </c>
      <c r="K67" s="29"/>
      <c r="L67" s="29" t="s">
        <v>61</v>
      </c>
      <c r="M67" s="29" t="s">
        <v>82</v>
      </c>
      <c r="N67" s="84" t="s">
        <v>83</v>
      </c>
      <c r="O67" s="42">
        <v>43278.688000000002</v>
      </c>
      <c r="P67" s="56">
        <f>O67*1.22</f>
        <v>52799.999360000002</v>
      </c>
      <c r="Q67" s="29"/>
      <c r="R67" s="29"/>
      <c r="S67" s="29"/>
      <c r="T67" s="29"/>
      <c r="U67" s="53" t="s">
        <v>84</v>
      </c>
      <c r="V67" s="57" t="s">
        <v>85</v>
      </c>
      <c r="W67" s="65" t="s">
        <v>150</v>
      </c>
      <c r="X67" s="68">
        <v>46113</v>
      </c>
      <c r="Y67" s="69">
        <v>46133</v>
      </c>
      <c r="Z67" s="29"/>
      <c r="AA67" s="29"/>
      <c r="AB67" s="29"/>
      <c r="AC67" s="29"/>
      <c r="AD67" s="29" t="str">
        <f t="shared" si="0"/>
        <v xml:space="preserve">Поставка песка </v>
      </c>
      <c r="AE67" s="41" t="s">
        <v>151</v>
      </c>
      <c r="AF67" s="59">
        <v>113</v>
      </c>
      <c r="AG67" s="60" t="s">
        <v>287</v>
      </c>
      <c r="AH67" s="61">
        <v>30</v>
      </c>
      <c r="AI67" s="60" t="s">
        <v>70</v>
      </c>
      <c r="AJ67" s="57" t="s">
        <v>71</v>
      </c>
      <c r="AK67" s="69">
        <v>46154</v>
      </c>
      <c r="AL67" s="69">
        <v>46155</v>
      </c>
      <c r="AM67" s="62">
        <v>46173</v>
      </c>
      <c r="AN67" s="51" t="s">
        <v>72</v>
      </c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28" customFormat="1" ht="69" customHeight="1" x14ac:dyDescent="0.25">
      <c r="A68" s="66">
        <v>7</v>
      </c>
      <c r="B68" s="83">
        <v>2607</v>
      </c>
      <c r="C68" s="57" t="s">
        <v>85</v>
      </c>
      <c r="D68" s="29"/>
      <c r="E68" s="29" t="s">
        <v>57</v>
      </c>
      <c r="F68" s="78" t="s">
        <v>282</v>
      </c>
      <c r="G68" s="92" t="s">
        <v>283</v>
      </c>
      <c r="H68" s="60" t="s">
        <v>284</v>
      </c>
      <c r="I68" s="75" t="s">
        <v>285</v>
      </c>
      <c r="J68" s="29">
        <v>1</v>
      </c>
      <c r="K68" s="29"/>
      <c r="L68" s="29" t="s">
        <v>61</v>
      </c>
      <c r="M68" s="29" t="s">
        <v>82</v>
      </c>
      <c r="N68" s="84" t="s">
        <v>83</v>
      </c>
      <c r="O68" s="42">
        <v>26229.51</v>
      </c>
      <c r="P68" s="42">
        <f>O68*1.22</f>
        <v>32000.002199999999</v>
      </c>
      <c r="Q68" s="29"/>
      <c r="R68" s="29"/>
      <c r="S68" s="29"/>
      <c r="T68" s="29"/>
      <c r="U68" s="53" t="s">
        <v>84</v>
      </c>
      <c r="V68" s="57" t="s">
        <v>85</v>
      </c>
      <c r="W68" s="58" t="s">
        <v>86</v>
      </c>
      <c r="X68" s="68">
        <v>46113</v>
      </c>
      <c r="Y68" s="69">
        <v>46133</v>
      </c>
      <c r="Z68" s="29"/>
      <c r="AA68" s="29"/>
      <c r="AB68" s="29"/>
      <c r="AC68" s="29"/>
      <c r="AD68" s="29" t="str">
        <f t="shared" si="0"/>
        <v xml:space="preserve">Поставка фильтров для очистки воды </v>
      </c>
      <c r="AE68" s="41" t="s">
        <v>151</v>
      </c>
      <c r="AF68" s="54">
        <v>796</v>
      </c>
      <c r="AG68" s="60" t="s">
        <v>69</v>
      </c>
      <c r="AH68" s="71" t="s">
        <v>298</v>
      </c>
      <c r="AI68" s="60" t="s">
        <v>70</v>
      </c>
      <c r="AJ68" s="57" t="s">
        <v>71</v>
      </c>
      <c r="AK68" s="69">
        <v>46154</v>
      </c>
      <c r="AL68" s="69">
        <v>46155</v>
      </c>
      <c r="AM68" s="62">
        <v>46173</v>
      </c>
      <c r="AN68" s="51" t="s">
        <v>72</v>
      </c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28" customFormat="1" ht="15" x14ac:dyDescent="0.25">
      <c r="A69" s="120" t="s">
        <v>288</v>
      </c>
      <c r="B69" s="83"/>
      <c r="C69" s="57"/>
      <c r="D69" s="29"/>
      <c r="E69" s="29"/>
      <c r="F69" s="78"/>
      <c r="G69" s="73"/>
      <c r="H69" s="60"/>
      <c r="I69" s="75"/>
      <c r="J69" s="29"/>
      <c r="K69" s="29"/>
      <c r="L69" s="29"/>
      <c r="M69" s="29"/>
      <c r="N69" s="84"/>
      <c r="O69" s="82">
        <f>SUM(O33:O68)</f>
        <v>18044617.431000005</v>
      </c>
      <c r="P69" s="82">
        <f>SUM(P33:P68)</f>
        <v>19201422.405820001</v>
      </c>
      <c r="Q69" s="29"/>
      <c r="R69" s="29"/>
      <c r="S69" s="29"/>
      <c r="T69" s="29"/>
      <c r="U69" s="53"/>
      <c r="V69" s="57"/>
      <c r="W69" s="58"/>
      <c r="X69" s="68"/>
      <c r="Y69" s="69"/>
      <c r="Z69" s="29"/>
      <c r="AA69" s="29"/>
      <c r="AB69" s="29"/>
      <c r="AC69" s="29"/>
      <c r="AD69" s="29"/>
      <c r="AE69" s="41"/>
      <c r="AF69" s="54"/>
      <c r="AG69" s="60"/>
      <c r="AH69" s="71"/>
      <c r="AI69" s="60"/>
      <c r="AJ69" s="57"/>
      <c r="AK69" s="69"/>
      <c r="AL69" s="69"/>
      <c r="AM69" s="62"/>
      <c r="AN69" s="51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28" customFormat="1" ht="15" x14ac:dyDescent="0.25">
      <c r="A70" s="120" t="s">
        <v>289</v>
      </c>
      <c r="B70" s="83"/>
      <c r="C70" s="57"/>
      <c r="D70" s="29"/>
      <c r="E70" s="29"/>
      <c r="F70" s="78"/>
      <c r="G70" s="73"/>
      <c r="H70" s="60"/>
      <c r="I70" s="75"/>
      <c r="J70" s="29"/>
      <c r="K70" s="29"/>
      <c r="L70" s="29"/>
      <c r="M70" s="29"/>
      <c r="N70" s="57"/>
      <c r="O70" s="82">
        <f>O10+O29+O32+O69</f>
        <v>22314664.335940003</v>
      </c>
      <c r="P70" s="82">
        <f>P10+P29+P32+P69</f>
        <v>24406479.409846798</v>
      </c>
      <c r="Q70" s="29"/>
      <c r="R70" s="29"/>
      <c r="S70" s="29"/>
      <c r="T70" s="29"/>
      <c r="U70" s="53"/>
      <c r="V70" s="57"/>
      <c r="W70" s="58"/>
      <c r="X70" s="68"/>
      <c r="Y70" s="69"/>
      <c r="Z70" s="29"/>
      <c r="AA70" s="29"/>
      <c r="AB70" s="29"/>
      <c r="AC70" s="29"/>
      <c r="AD70" s="29"/>
      <c r="AE70" s="41"/>
      <c r="AF70" s="54"/>
      <c r="AG70" s="60"/>
      <c r="AH70" s="71"/>
      <c r="AI70" s="60"/>
      <c r="AJ70" s="57"/>
      <c r="AK70" s="69"/>
      <c r="AL70" s="69"/>
      <c r="AM70" s="62"/>
      <c r="AN70" s="51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28" customFormat="1" ht="15" x14ac:dyDescent="0.25">
      <c r="A71" s="99"/>
      <c r="B71" s="100"/>
      <c r="C71" s="101"/>
      <c r="D71" s="102"/>
      <c r="E71" s="102"/>
      <c r="F71" s="103"/>
      <c r="G71" s="104"/>
      <c r="H71" s="105"/>
      <c r="I71" s="106"/>
      <c r="J71" s="102"/>
      <c r="K71" s="102"/>
      <c r="L71" s="102"/>
      <c r="M71" s="102"/>
      <c r="N71" s="101"/>
      <c r="O71" s="107"/>
      <c r="P71" s="107"/>
      <c r="Q71" s="102"/>
      <c r="R71" s="102"/>
      <c r="S71" s="102"/>
      <c r="T71" s="102"/>
      <c r="U71" s="108"/>
      <c r="V71" s="101"/>
      <c r="W71" s="109"/>
      <c r="X71" s="110"/>
      <c r="Y71" s="111"/>
      <c r="Z71" s="102"/>
      <c r="AA71" s="102"/>
      <c r="AB71" s="102"/>
      <c r="AC71" s="102"/>
      <c r="AD71" s="102"/>
      <c r="AE71" s="112"/>
      <c r="AF71" s="113"/>
      <c r="AG71" s="105"/>
      <c r="AH71" s="114"/>
      <c r="AI71" s="105"/>
      <c r="AJ71" s="101"/>
      <c r="AK71" s="111"/>
      <c r="AL71" s="111"/>
      <c r="AM71" s="115"/>
      <c r="AN71" s="116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</row>
    <row r="72" spans="1:52" s="28" customFormat="1" ht="15" x14ac:dyDescent="0.25">
      <c r="A72" s="99"/>
      <c r="B72" s="100"/>
      <c r="C72" s="101"/>
      <c r="D72" s="102"/>
      <c r="E72" s="102"/>
      <c r="F72" s="103"/>
      <c r="G72" s="104"/>
      <c r="H72" s="105"/>
      <c r="I72" s="106"/>
      <c r="J72" s="102"/>
      <c r="K72" s="102"/>
      <c r="L72" s="102"/>
      <c r="M72" s="102"/>
      <c r="N72" s="101"/>
      <c r="O72" s="107"/>
      <c r="P72" s="107"/>
      <c r="Q72" s="102"/>
      <c r="R72" s="102"/>
      <c r="S72" s="102"/>
      <c r="T72" s="102"/>
      <c r="U72" s="108"/>
      <c r="V72" s="101"/>
      <c r="W72" s="109"/>
      <c r="X72" s="110"/>
      <c r="Y72" s="111"/>
      <c r="Z72" s="102"/>
      <c r="AA72" s="102"/>
      <c r="AB72" s="102"/>
      <c r="AC72" s="102"/>
      <c r="AD72" s="102"/>
      <c r="AE72" s="112"/>
      <c r="AF72" s="113"/>
      <c r="AG72" s="105"/>
      <c r="AH72" s="114"/>
      <c r="AI72" s="105"/>
      <c r="AJ72" s="101"/>
      <c r="AK72" s="111"/>
      <c r="AL72" s="111"/>
      <c r="AM72" s="115"/>
      <c r="AN72" s="116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</row>
    <row r="73" spans="1:52" s="28" customFormat="1" ht="15" x14ac:dyDescent="0.25">
      <c r="A73" s="99"/>
      <c r="B73" s="100"/>
      <c r="C73" s="101"/>
      <c r="D73" s="102"/>
      <c r="E73" s="102"/>
      <c r="F73" s="103"/>
      <c r="G73" s="104"/>
      <c r="H73" s="105"/>
      <c r="I73" s="106"/>
      <c r="J73" s="102"/>
      <c r="K73" s="102"/>
      <c r="L73" s="102"/>
      <c r="M73" s="102"/>
      <c r="N73" s="101"/>
      <c r="O73" s="107"/>
      <c r="P73" s="107"/>
      <c r="Q73" s="102"/>
      <c r="R73" s="102"/>
      <c r="S73" s="102"/>
      <c r="T73" s="102"/>
      <c r="U73" s="108"/>
      <c r="V73" s="101"/>
      <c r="W73" s="109"/>
      <c r="X73" s="110"/>
      <c r="Y73" s="111"/>
      <c r="Z73" s="102"/>
      <c r="AA73" s="102"/>
      <c r="AB73" s="102"/>
      <c r="AC73" s="102"/>
      <c r="AD73" s="102"/>
      <c r="AE73" s="112"/>
      <c r="AF73" s="113"/>
      <c r="AG73" s="105"/>
      <c r="AH73" s="114"/>
      <c r="AI73" s="105"/>
      <c r="AJ73" s="101"/>
      <c r="AK73" s="111"/>
      <c r="AL73" s="111"/>
      <c r="AM73" s="115"/>
      <c r="AN73" s="116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</row>
    <row r="74" spans="1:52" s="28" customFormat="1" ht="15" x14ac:dyDescent="0.25">
      <c r="A74" s="99"/>
      <c r="B74" s="100"/>
      <c r="C74" s="101"/>
      <c r="D74" s="102"/>
      <c r="E74" s="102"/>
      <c r="F74" s="103"/>
      <c r="G74" s="104"/>
      <c r="H74" s="105"/>
      <c r="I74" s="106"/>
      <c r="J74" s="102"/>
      <c r="K74" s="102"/>
      <c r="L74" s="102"/>
      <c r="M74" s="102"/>
      <c r="N74" s="101"/>
      <c r="O74" s="107"/>
      <c r="P74" s="107"/>
      <c r="Q74" s="102"/>
      <c r="R74" s="102"/>
      <c r="S74" s="102"/>
      <c r="T74" s="102"/>
      <c r="U74" s="108"/>
      <c r="V74" s="101"/>
      <c r="W74" s="109"/>
      <c r="X74" s="110"/>
      <c r="Y74" s="111"/>
      <c r="Z74" s="102"/>
      <c r="AA74" s="102"/>
      <c r="AB74" s="102"/>
      <c r="AC74" s="102"/>
      <c r="AD74" s="102"/>
      <c r="AE74" s="112"/>
      <c r="AF74" s="113"/>
      <c r="AG74" s="105"/>
      <c r="AH74" s="114"/>
      <c r="AI74" s="105"/>
      <c r="AJ74" s="101"/>
      <c r="AK74" s="111"/>
      <c r="AL74" s="111"/>
      <c r="AM74" s="115"/>
      <c r="AN74" s="116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</row>
    <row r="75" spans="1:52" s="28" customFormat="1" ht="15" x14ac:dyDescent="0.25">
      <c r="A75" s="99"/>
      <c r="B75" s="100"/>
      <c r="C75" s="101"/>
      <c r="D75" s="102"/>
      <c r="E75" s="102"/>
      <c r="F75" s="103"/>
      <c r="G75" s="104"/>
      <c r="H75" s="105"/>
      <c r="I75" s="106"/>
      <c r="J75" s="102"/>
      <c r="K75" s="102"/>
      <c r="L75" s="102"/>
      <c r="M75" s="102"/>
      <c r="N75" s="101"/>
      <c r="O75" s="107"/>
      <c r="P75" s="107"/>
      <c r="Q75" s="102"/>
      <c r="R75" s="102"/>
      <c r="S75" s="102"/>
      <c r="T75" s="102"/>
      <c r="U75" s="108"/>
      <c r="V75" s="101"/>
      <c r="W75" s="109"/>
      <c r="X75" s="110"/>
      <c r="Y75" s="111"/>
      <c r="Z75" s="102"/>
      <c r="AA75" s="102"/>
      <c r="AB75" s="102"/>
      <c r="AC75" s="102"/>
      <c r="AD75" s="102"/>
      <c r="AE75" s="112"/>
      <c r="AF75" s="113"/>
      <c r="AG75" s="105"/>
      <c r="AH75" s="114"/>
      <c r="AI75" s="105"/>
      <c r="AJ75" s="101"/>
      <c r="AK75" s="111"/>
      <c r="AL75" s="111"/>
      <c r="AM75" s="115"/>
      <c r="AN75" s="116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</row>
    <row r="76" spans="1:52" s="28" customFormat="1" ht="15" x14ac:dyDescent="0.25">
      <c r="A76" s="99"/>
      <c r="B76" s="100"/>
      <c r="C76" s="101"/>
      <c r="D76" s="102"/>
      <c r="E76" s="102"/>
      <c r="F76" s="103"/>
      <c r="G76" s="104"/>
      <c r="H76" s="105"/>
      <c r="I76" s="106"/>
      <c r="J76" s="102"/>
      <c r="K76" s="102"/>
      <c r="L76" s="102"/>
      <c r="M76" s="102"/>
      <c r="N76" s="101"/>
      <c r="O76" s="107"/>
      <c r="P76" s="107"/>
      <c r="Q76" s="102"/>
      <c r="R76" s="102"/>
      <c r="S76" s="102"/>
      <c r="T76" s="102"/>
      <c r="U76" s="108"/>
      <c r="V76" s="101"/>
      <c r="W76" s="109"/>
      <c r="X76" s="110"/>
      <c r="Y76" s="111"/>
      <c r="Z76" s="102"/>
      <c r="AA76" s="102"/>
      <c r="AB76" s="102"/>
      <c r="AC76" s="102"/>
      <c r="AD76" s="102"/>
      <c r="AE76" s="112"/>
      <c r="AF76" s="113"/>
      <c r="AG76" s="105"/>
      <c r="AH76" s="114"/>
      <c r="AI76" s="105"/>
      <c r="AJ76" s="101"/>
      <c r="AK76" s="111"/>
      <c r="AL76" s="111"/>
      <c r="AM76" s="115"/>
      <c r="AN76" s="116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</row>
    <row r="77" spans="1:52" s="28" customFormat="1" ht="15" x14ac:dyDescent="0.25">
      <c r="A77" s="99"/>
      <c r="B77" s="100"/>
      <c r="C77" s="101"/>
      <c r="D77" s="102"/>
      <c r="E77" s="102"/>
      <c r="F77" s="103"/>
      <c r="G77" s="104"/>
      <c r="H77" s="105"/>
      <c r="I77" s="106"/>
      <c r="J77" s="102"/>
      <c r="K77" s="102"/>
      <c r="L77" s="102"/>
      <c r="M77" s="102"/>
      <c r="N77" s="101"/>
      <c r="O77" s="107"/>
      <c r="P77" s="107"/>
      <c r="Q77" s="102"/>
      <c r="R77" s="102"/>
      <c r="S77" s="102"/>
      <c r="T77" s="102"/>
      <c r="U77" s="108"/>
      <c r="V77" s="101"/>
      <c r="W77" s="109"/>
      <c r="X77" s="110"/>
      <c r="Y77" s="111"/>
      <c r="Z77" s="102"/>
      <c r="AA77" s="102"/>
      <c r="AB77" s="102"/>
      <c r="AC77" s="102"/>
      <c r="AD77" s="102"/>
      <c r="AE77" s="112"/>
      <c r="AF77" s="113"/>
      <c r="AG77" s="105"/>
      <c r="AH77" s="114"/>
      <c r="AI77" s="105"/>
      <c r="AJ77" s="101"/>
      <c r="AK77" s="111"/>
      <c r="AL77" s="111"/>
      <c r="AM77" s="115"/>
      <c r="AN77" s="116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</row>
    <row r="78" spans="1:52" s="28" customFormat="1" ht="15" x14ac:dyDescent="0.25">
      <c r="A78" s="99"/>
      <c r="B78" s="100"/>
      <c r="C78" s="101"/>
      <c r="D78" s="102"/>
      <c r="E78" s="102"/>
      <c r="F78" s="103"/>
      <c r="G78" s="104"/>
      <c r="H78" s="105"/>
      <c r="I78" s="106"/>
      <c r="J78" s="102"/>
      <c r="K78" s="102"/>
      <c r="L78" s="102"/>
      <c r="M78" s="102"/>
      <c r="N78" s="101"/>
      <c r="O78" s="107"/>
      <c r="P78" s="107"/>
      <c r="Q78" s="102"/>
      <c r="R78" s="102"/>
      <c r="S78" s="102"/>
      <c r="T78" s="102"/>
      <c r="U78" s="108"/>
      <c r="V78" s="101"/>
      <c r="W78" s="109"/>
      <c r="X78" s="110"/>
      <c r="Y78" s="111"/>
      <c r="Z78" s="102"/>
      <c r="AA78" s="102"/>
      <c r="AB78" s="102"/>
      <c r="AC78" s="102"/>
      <c r="AD78" s="102"/>
      <c r="AE78" s="112"/>
      <c r="AF78" s="113"/>
      <c r="AG78" s="105"/>
      <c r="AH78" s="114"/>
      <c r="AI78" s="105"/>
      <c r="AJ78" s="101"/>
      <c r="AK78" s="111"/>
      <c r="AL78" s="111"/>
      <c r="AM78" s="115"/>
      <c r="AN78" s="116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</row>
    <row r="79" spans="1:52" s="28" customFormat="1" ht="15" x14ac:dyDescent="0.25">
      <c r="A79" s="99"/>
      <c r="B79" s="100"/>
      <c r="C79" s="101"/>
      <c r="D79" s="102"/>
      <c r="E79" s="102"/>
      <c r="F79" s="103"/>
      <c r="G79" s="104"/>
      <c r="H79" s="105"/>
      <c r="I79" s="106"/>
      <c r="J79" s="102"/>
      <c r="K79" s="102"/>
      <c r="L79" s="102"/>
      <c r="M79" s="102"/>
      <c r="N79" s="101"/>
      <c r="O79" s="107"/>
      <c r="P79" s="107"/>
      <c r="Q79" s="102"/>
      <c r="R79" s="102"/>
      <c r="S79" s="102"/>
      <c r="T79" s="102"/>
      <c r="U79" s="108"/>
      <c r="V79" s="101"/>
      <c r="W79" s="109"/>
      <c r="X79" s="110"/>
      <c r="Y79" s="111"/>
      <c r="Z79" s="102"/>
      <c r="AA79" s="102"/>
      <c r="AB79" s="102"/>
      <c r="AC79" s="102"/>
      <c r="AD79" s="102"/>
      <c r="AE79" s="112"/>
      <c r="AF79" s="113"/>
      <c r="AG79" s="105"/>
      <c r="AH79" s="114"/>
      <c r="AI79" s="105"/>
      <c r="AJ79" s="101"/>
      <c r="AK79" s="111"/>
      <c r="AL79" s="111"/>
      <c r="AM79" s="115"/>
      <c r="AN79" s="116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</row>
    <row r="80" spans="1:52" s="28" customFormat="1" ht="15" x14ac:dyDescent="0.25">
      <c r="A80" s="99"/>
      <c r="B80" s="100"/>
      <c r="C80" s="101"/>
      <c r="D80" s="102"/>
      <c r="E80" s="102"/>
      <c r="F80" s="103"/>
      <c r="G80" s="104"/>
      <c r="H80" s="105"/>
      <c r="I80" s="106"/>
      <c r="J80" s="102"/>
      <c r="K80" s="102"/>
      <c r="L80" s="102"/>
      <c r="M80" s="102"/>
      <c r="N80" s="101"/>
      <c r="O80" s="107"/>
      <c r="P80" s="107"/>
      <c r="Q80" s="102"/>
      <c r="R80" s="102"/>
      <c r="S80" s="102"/>
      <c r="T80" s="102"/>
      <c r="U80" s="108"/>
      <c r="V80" s="101"/>
      <c r="W80" s="109"/>
      <c r="X80" s="110"/>
      <c r="Y80" s="111"/>
      <c r="Z80" s="102"/>
      <c r="AA80" s="102"/>
      <c r="AB80" s="102"/>
      <c r="AC80" s="102"/>
      <c r="AD80" s="102"/>
      <c r="AE80" s="112"/>
      <c r="AF80" s="113"/>
      <c r="AG80" s="105"/>
      <c r="AH80" s="114"/>
      <c r="AI80" s="105"/>
      <c r="AJ80" s="101"/>
      <c r="AK80" s="111"/>
      <c r="AL80" s="111"/>
      <c r="AM80" s="115"/>
      <c r="AN80" s="116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</row>
    <row r="81" spans="1:52" s="28" customFormat="1" ht="15" x14ac:dyDescent="0.25">
      <c r="A81" s="99"/>
      <c r="B81" s="100"/>
      <c r="C81" s="101"/>
      <c r="D81" s="102"/>
      <c r="E81" s="102"/>
      <c r="F81" s="103"/>
      <c r="G81" s="104"/>
      <c r="H81" s="105"/>
      <c r="I81" s="106"/>
      <c r="J81" s="102"/>
      <c r="K81" s="102"/>
      <c r="L81" s="102"/>
      <c r="M81" s="102"/>
      <c r="N81" s="101"/>
      <c r="O81" s="107"/>
      <c r="P81" s="107"/>
      <c r="Q81" s="102"/>
      <c r="R81" s="102"/>
      <c r="S81" s="102"/>
      <c r="T81" s="102"/>
      <c r="U81" s="108"/>
      <c r="V81" s="101"/>
      <c r="W81" s="109"/>
      <c r="X81" s="110"/>
      <c r="Y81" s="111"/>
      <c r="Z81" s="102"/>
      <c r="AA81" s="102"/>
      <c r="AB81" s="102"/>
      <c r="AC81" s="102"/>
      <c r="AD81" s="102"/>
      <c r="AE81" s="112"/>
      <c r="AF81" s="113"/>
      <c r="AG81" s="105"/>
      <c r="AH81" s="114"/>
      <c r="AI81" s="105"/>
      <c r="AJ81" s="101"/>
      <c r="AK81" s="111"/>
      <c r="AL81" s="111"/>
      <c r="AM81" s="115"/>
      <c r="AN81" s="116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</row>
    <row r="82" spans="1:52" s="28" customFormat="1" ht="15" x14ac:dyDescent="0.25">
      <c r="A82" s="99"/>
      <c r="B82" s="100"/>
      <c r="C82" s="101"/>
      <c r="D82" s="102"/>
      <c r="E82" s="102"/>
      <c r="F82" s="103"/>
      <c r="G82" s="104"/>
      <c r="H82" s="105"/>
      <c r="I82" s="106"/>
      <c r="J82" s="102"/>
      <c r="K82" s="102"/>
      <c r="L82" s="102"/>
      <c r="M82" s="102"/>
      <c r="N82" s="101"/>
      <c r="O82" s="107"/>
      <c r="P82" s="107"/>
      <c r="Q82" s="102"/>
      <c r="R82" s="102"/>
      <c r="S82" s="102"/>
      <c r="T82" s="102"/>
      <c r="U82" s="108"/>
      <c r="V82" s="101"/>
      <c r="W82" s="109"/>
      <c r="X82" s="110"/>
      <c r="Y82" s="111"/>
      <c r="Z82" s="102"/>
      <c r="AA82" s="102"/>
      <c r="AB82" s="102"/>
      <c r="AC82" s="102"/>
      <c r="AD82" s="102"/>
      <c r="AE82" s="112"/>
      <c r="AF82" s="113"/>
      <c r="AG82" s="105"/>
      <c r="AH82" s="114"/>
      <c r="AI82" s="105"/>
      <c r="AJ82" s="101"/>
      <c r="AK82" s="111"/>
      <c r="AL82" s="111"/>
      <c r="AM82" s="115"/>
      <c r="AN82" s="116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</row>
    <row r="83" spans="1:52" s="28" customFormat="1" ht="15" x14ac:dyDescent="0.25">
      <c r="A83" s="99"/>
      <c r="B83" s="100"/>
      <c r="C83" s="101"/>
      <c r="D83" s="102"/>
      <c r="E83" s="102"/>
      <c r="F83" s="103"/>
      <c r="G83" s="104"/>
      <c r="H83" s="105"/>
      <c r="I83" s="106"/>
      <c r="J83" s="102"/>
      <c r="K83" s="102"/>
      <c r="L83" s="102"/>
      <c r="M83" s="102"/>
      <c r="N83" s="101"/>
      <c r="O83" s="107"/>
      <c r="P83" s="107"/>
      <c r="Q83" s="102"/>
      <c r="R83" s="102"/>
      <c r="S83" s="102"/>
      <c r="T83" s="102"/>
      <c r="U83" s="108"/>
      <c r="V83" s="101"/>
      <c r="W83" s="109"/>
      <c r="X83" s="110"/>
      <c r="Y83" s="111"/>
      <c r="Z83" s="102"/>
      <c r="AA83" s="102"/>
      <c r="AB83" s="102"/>
      <c r="AC83" s="102"/>
      <c r="AD83" s="102"/>
      <c r="AE83" s="112"/>
      <c r="AF83" s="113"/>
      <c r="AG83" s="105"/>
      <c r="AH83" s="114"/>
      <c r="AI83" s="105"/>
      <c r="AJ83" s="101"/>
      <c r="AK83" s="111"/>
      <c r="AL83" s="111"/>
      <c r="AM83" s="115"/>
      <c r="AN83" s="116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</row>
    <row r="84" spans="1:52" x14ac:dyDescent="0.3">
      <c r="A84" s="10"/>
      <c r="B84" s="11"/>
      <c r="C84" s="12"/>
      <c r="D84" s="13"/>
      <c r="E84" s="13"/>
      <c r="F84" s="14"/>
      <c r="G84" s="15"/>
      <c r="H84" s="16"/>
      <c r="I84" s="17"/>
      <c r="J84" s="13"/>
      <c r="K84" s="13"/>
      <c r="L84" s="13"/>
      <c r="M84" s="13"/>
      <c r="N84" s="12"/>
      <c r="O84" s="18"/>
      <c r="P84" s="18"/>
      <c r="Q84" s="13"/>
      <c r="R84" s="13"/>
      <c r="S84" s="13"/>
      <c r="T84" s="13"/>
      <c r="U84" s="19"/>
      <c r="V84" s="12"/>
      <c r="W84" s="20"/>
      <c r="X84" s="21"/>
      <c r="Y84" s="22"/>
      <c r="Z84" s="13"/>
      <c r="AA84" s="13"/>
      <c r="AB84" s="13"/>
      <c r="AC84" s="13"/>
      <c r="AD84" s="13"/>
      <c r="AE84" s="23"/>
      <c r="AF84" s="24"/>
      <c r="AG84" s="16"/>
      <c r="AH84" s="25"/>
      <c r="AI84" s="16"/>
      <c r="AJ84" s="12"/>
      <c r="AK84" s="22"/>
      <c r="AL84" s="22"/>
      <c r="AM84" s="26"/>
      <c r="AN84" s="27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x14ac:dyDescent="0.3">
      <c r="A85" s="10"/>
      <c r="B85" s="11"/>
      <c r="C85" s="12"/>
      <c r="D85" s="13"/>
      <c r="E85" s="13"/>
      <c r="F85" s="14"/>
      <c r="G85" s="15"/>
      <c r="H85" s="16"/>
      <c r="I85" s="17"/>
      <c r="J85" s="13"/>
      <c r="K85" s="13"/>
      <c r="L85" s="13"/>
      <c r="M85" s="13"/>
      <c r="N85" s="12"/>
      <c r="O85" s="18"/>
      <c r="P85" s="18"/>
      <c r="Q85" s="13"/>
      <c r="R85" s="13"/>
      <c r="S85" s="13"/>
      <c r="T85" s="13"/>
      <c r="U85" s="19"/>
      <c r="V85" s="12"/>
      <c r="W85" s="20"/>
      <c r="X85" s="21"/>
      <c r="Y85" s="22"/>
      <c r="Z85" s="13"/>
      <c r="AA85" s="13"/>
      <c r="AB85" s="13"/>
      <c r="AC85" s="13"/>
      <c r="AD85" s="13"/>
      <c r="AE85" s="23"/>
      <c r="AF85" s="24"/>
      <c r="AG85" s="16"/>
      <c r="AH85" s="25"/>
      <c r="AI85" s="16"/>
      <c r="AJ85" s="12"/>
      <c r="AK85" s="22"/>
      <c r="AL85" s="22"/>
      <c r="AM85" s="26"/>
      <c r="AN85" s="27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x14ac:dyDescent="0.3">
      <c r="A86" s="10"/>
      <c r="B86" s="11"/>
      <c r="C86" s="12"/>
      <c r="D86" s="13"/>
      <c r="E86" s="13"/>
      <c r="F86" s="14"/>
      <c r="G86" s="15"/>
      <c r="H86" s="16"/>
      <c r="I86" s="17"/>
      <c r="J86" s="13"/>
      <c r="K86" s="13"/>
      <c r="L86" s="13"/>
      <c r="M86" s="13"/>
      <c r="N86" s="12"/>
      <c r="O86" s="18"/>
      <c r="P86" s="18"/>
      <c r="Q86" s="13"/>
      <c r="R86" s="13"/>
      <c r="S86" s="13"/>
      <c r="T86" s="13"/>
      <c r="U86" s="19"/>
      <c r="V86" s="12"/>
      <c r="W86" s="20"/>
      <c r="X86" s="21"/>
      <c r="Y86" s="22"/>
      <c r="Z86" s="13"/>
      <c r="AA86" s="13"/>
      <c r="AB86" s="13"/>
      <c r="AC86" s="13"/>
      <c r="AD86" s="13"/>
      <c r="AE86" s="23"/>
      <c r="AF86" s="24"/>
      <c r="AG86" s="16"/>
      <c r="AH86" s="25"/>
      <c r="AI86" s="16"/>
      <c r="AJ86" s="12"/>
      <c r="AK86" s="22"/>
      <c r="AL86" s="22"/>
      <c r="AM86" s="26"/>
      <c r="AN86" s="27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52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52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52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</sheetData>
  <mergeCells count="53">
    <mergeCell ref="AS6:AS7"/>
    <mergeCell ref="AL6:AL7"/>
    <mergeCell ref="AM6:AM7"/>
    <mergeCell ref="AP6:AP7"/>
    <mergeCell ref="AQ6:AQ7"/>
    <mergeCell ref="AR6:AR7"/>
    <mergeCell ref="AX5:AX7"/>
    <mergeCell ref="AT6:AT7"/>
    <mergeCell ref="AU6:AU7"/>
    <mergeCell ref="AV6:AV7"/>
    <mergeCell ref="AW6:AW7"/>
    <mergeCell ref="Y5:Y7"/>
    <mergeCell ref="AY5:AY7"/>
    <mergeCell ref="AZ5:AZ7"/>
    <mergeCell ref="C6:C7"/>
    <mergeCell ref="D6:D7"/>
    <mergeCell ref="Z6:Z7"/>
    <mergeCell ref="AA6:AA7"/>
    <mergeCell ref="AB6:AB7"/>
    <mergeCell ref="AC6:AC7"/>
    <mergeCell ref="AD6:AD7"/>
    <mergeCell ref="AE6:AE7"/>
    <mergeCell ref="Z5:AC5"/>
    <mergeCell ref="AD5:AM5"/>
    <mergeCell ref="AN5:AN7"/>
    <mergeCell ref="AO5:AO7"/>
    <mergeCell ref="AP5:AW5"/>
    <mergeCell ref="Q5:T6"/>
    <mergeCell ref="U5:U7"/>
    <mergeCell ref="V5:V7"/>
    <mergeCell ref="W5:W7"/>
    <mergeCell ref="X5:X7"/>
    <mergeCell ref="A1:E1"/>
    <mergeCell ref="K5:K7"/>
    <mergeCell ref="L5:L7"/>
    <mergeCell ref="M5:M7"/>
    <mergeCell ref="N5:N7"/>
    <mergeCell ref="AQ2:AY3"/>
    <mergeCell ref="P5:P7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O5:O7"/>
    <mergeCell ref="AF6:AG6"/>
    <mergeCell ref="AH6:AH7"/>
    <mergeCell ref="AI6:AJ6"/>
    <mergeCell ref="AK6:AK7"/>
  </mergeCells>
  <pageMargins left="0.25" right="0.25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закупок 2026г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2026-02-26T11:49:31Z</dcterms:modified>
</cp:coreProperties>
</file>