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. Правление\2019 год\Правление_321_30.12.2019\Выписки_приложения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2  закупки у про " sheetId="13" state="hidden" r:id="rId3"/>
    <sheet name="Приложение №2.3  Долгосрочн 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>[1]FES!#REF!</definedName>
    <definedName name="_SP10" localSheetId="2">[1]FES!#REF!</definedName>
    <definedName name="_SP10" localSheetId="3">[1]FES!#REF!</definedName>
    <definedName name="_SP10">[1]FES!#REF!</definedName>
    <definedName name="_SP11" localSheetId="2">[1]FES!#REF!</definedName>
    <definedName name="_SP11" localSheetId="3">[1]FES!#REF!</definedName>
    <definedName name="_SP11">[1]FES!#REF!</definedName>
    <definedName name="_SP12" localSheetId="2">[1]FES!#REF!</definedName>
    <definedName name="_SP12" localSheetId="3">[1]FES!#REF!</definedName>
    <definedName name="_SP12">[1]FES!#REF!</definedName>
    <definedName name="_SP13" localSheetId="2">[1]FES!#REF!</definedName>
    <definedName name="_SP13" localSheetId="3">[1]FES!#REF!</definedName>
    <definedName name="_SP13">[1]FES!#REF!</definedName>
    <definedName name="_SP14" localSheetId="2">[1]FES!#REF!</definedName>
    <definedName name="_SP14" localSheetId="3">[1]FES!#REF!</definedName>
    <definedName name="_SP14">[1]FES!#REF!</definedName>
    <definedName name="_SP15" localSheetId="2">[1]FES!#REF!</definedName>
    <definedName name="_SP15" localSheetId="3">[1]FES!#REF!</definedName>
    <definedName name="_SP15">[1]FES!#REF!</definedName>
    <definedName name="_SP16" localSheetId="2">[1]FES!#REF!</definedName>
    <definedName name="_SP16" localSheetId="3">[1]FES!#REF!</definedName>
    <definedName name="_SP16">[1]FES!#REF!</definedName>
    <definedName name="_SP17" localSheetId="2">[1]FES!#REF!</definedName>
    <definedName name="_SP17" localSheetId="3">[1]FES!#REF!</definedName>
    <definedName name="_SP17">[1]FES!#REF!</definedName>
    <definedName name="_SP18" localSheetId="2">[1]FES!#REF!</definedName>
    <definedName name="_SP18" localSheetId="3">[1]FES!#REF!</definedName>
    <definedName name="_SP18">[1]FES!#REF!</definedName>
    <definedName name="_SP19" localSheetId="2">[1]FES!#REF!</definedName>
    <definedName name="_SP19" localSheetId="3">[1]FES!#REF!</definedName>
    <definedName name="_SP19">[1]FES!#REF!</definedName>
    <definedName name="_SP2" localSheetId="2">[1]FES!#REF!</definedName>
    <definedName name="_SP2" localSheetId="3">[1]FES!#REF!</definedName>
    <definedName name="_SP2">[1]FES!#REF!</definedName>
    <definedName name="_SP20" localSheetId="2">[1]FES!#REF!</definedName>
    <definedName name="_SP20" localSheetId="3">[1]FES!#REF!</definedName>
    <definedName name="_SP20">[1]FES!#REF!</definedName>
    <definedName name="_SP3" localSheetId="2">[1]FES!#REF!</definedName>
    <definedName name="_SP3" localSheetId="3">[1]FES!#REF!</definedName>
    <definedName name="_SP3">[1]FES!#REF!</definedName>
    <definedName name="_SP4" localSheetId="2">[1]FES!#REF!</definedName>
    <definedName name="_SP4" localSheetId="3">[1]FES!#REF!</definedName>
    <definedName name="_SP4">[1]FES!#REF!</definedName>
    <definedName name="_SP5" localSheetId="2">[1]FES!#REF!</definedName>
    <definedName name="_SP5" localSheetId="3">[1]FES!#REF!</definedName>
    <definedName name="_SP5">[1]FES!#REF!</definedName>
    <definedName name="_SP7" localSheetId="2">[1]FES!#REF!</definedName>
    <definedName name="_SP7" localSheetId="3">[1]FES!#REF!</definedName>
    <definedName name="_SP7">[1]FES!#REF!</definedName>
    <definedName name="_SP8" localSheetId="2">[1]FES!#REF!</definedName>
    <definedName name="_SP8" localSheetId="3">[1]FES!#REF!</definedName>
    <definedName name="_SP8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1" hidden="1">'Приложение №2 План закупки'!$A$9:$AJ$76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>#REF!</definedName>
    <definedName name="коэф2" localSheetId="2">#REF!</definedName>
    <definedName name="коэф2" localSheetId="3">#REF!</definedName>
    <definedName name="коэф2">#REF!</definedName>
    <definedName name="коэф3" localSheetId="2">#REF!</definedName>
    <definedName name="коэф3" localSheetId="3">#REF!</definedName>
    <definedName name="коэф3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>#REF!</definedName>
    <definedName name="пл" localSheetId="2">[1]FES!#REF!</definedName>
    <definedName name="пл" localSheetId="3">[1]FES!#REF!</definedName>
    <definedName name="пл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M94" i="10" l="1"/>
  <c r="M92" i="10"/>
  <c r="M91" i="10"/>
  <c r="M90" i="10"/>
  <c r="N92" i="10" l="1"/>
  <c r="X81" i="10"/>
  <c r="N81" i="10"/>
  <c r="O92" i="10" l="1"/>
  <c r="N35" i="10" l="1"/>
  <c r="X21" i="10" l="1"/>
  <c r="N11" i="10" l="1"/>
  <c r="X22" i="10" l="1"/>
  <c r="O91" i="10" l="1"/>
  <c r="O93" i="10" l="1"/>
  <c r="N76" i="10" l="1"/>
  <c r="N79" i="10" l="1"/>
  <c r="N51" i="10"/>
  <c r="X51" i="10"/>
  <c r="X75" i="10" l="1"/>
  <c r="N75" i="10"/>
  <c r="X76" i="10"/>
  <c r="N74" i="10" l="1"/>
  <c r="N73" i="10"/>
  <c r="N72" i="10"/>
  <c r="N71" i="10"/>
  <c r="N52" i="10"/>
  <c r="N54" i="10"/>
  <c r="X77" i="10"/>
  <c r="N77" i="10"/>
  <c r="N82" i="10"/>
  <c r="N78" i="10"/>
  <c r="N70" i="10"/>
  <c r="N69" i="10"/>
  <c r="N68" i="10"/>
  <c r="X70" i="10"/>
  <c r="X69" i="10"/>
  <c r="N58" i="10" l="1"/>
  <c r="N67" i="10" l="1"/>
  <c r="N59" i="10"/>
  <c r="N66" i="10"/>
  <c r="N64" i="10"/>
  <c r="N49" i="10"/>
  <c r="N61" i="10"/>
  <c r="N63" i="10"/>
  <c r="N80" i="10"/>
  <c r="N62" i="10"/>
  <c r="N65" i="10"/>
  <c r="N60" i="10"/>
  <c r="N57" i="10"/>
  <c r="X55" i="10"/>
  <c r="N55" i="10"/>
  <c r="N56" i="10"/>
  <c r="N50" i="10"/>
  <c r="N53" i="10"/>
  <c r="N46" i="10" l="1"/>
  <c r="N47" i="10"/>
  <c r="N45" i="10"/>
  <c r="X37" i="10"/>
  <c r="N37" i="10"/>
  <c r="N36" i="10"/>
  <c r="X38" i="10" l="1"/>
  <c r="N38" i="10"/>
  <c r="N39" i="10" l="1"/>
  <c r="N40" i="10"/>
  <c r="N41" i="10"/>
  <c r="N42" i="10"/>
  <c r="N43" i="10"/>
  <c r="N44" i="10"/>
  <c r="N34" i="10" l="1"/>
  <c r="N33" i="10"/>
  <c r="N32" i="10"/>
  <c r="N90" i="10" s="1"/>
  <c r="N31" i="10"/>
  <c r="N28" i="10"/>
  <c r="N16" i="10" l="1"/>
  <c r="N17" i="10"/>
  <c r="N18" i="10"/>
  <c r="N19" i="10"/>
  <c r="N20" i="10"/>
  <c r="N21" i="10"/>
  <c r="N22" i="10"/>
  <c r="N15" i="10"/>
  <c r="M13" i="10" l="1"/>
  <c r="X12" i="10"/>
  <c r="N12" i="10"/>
  <c r="N91" i="10" s="1"/>
  <c r="N94" i="10" s="1"/>
  <c r="N13" i="10" l="1"/>
  <c r="X34" i="10" l="1"/>
  <c r="M48" i="10" l="1"/>
  <c r="M83" i="10" l="1"/>
  <c r="M84" i="10" l="1"/>
  <c r="X80" i="10"/>
  <c r="X56" i="10" l="1"/>
  <c r="X79" i="10" l="1"/>
  <c r="X53" i="10"/>
  <c r="X49" i="10"/>
  <c r="X47" i="10"/>
  <c r="X46" i="10"/>
  <c r="X45" i="10" l="1"/>
  <c r="X44" i="10"/>
  <c r="X41" i="10"/>
  <c r="X42" i="10" l="1"/>
  <c r="X20" i="10" l="1"/>
  <c r="X19" i="10"/>
  <c r="X16" i="10"/>
  <c r="X15" i="10"/>
  <c r="M29" i="10" l="1"/>
  <c r="M23" i="10"/>
  <c r="N23" i="10" s="1"/>
  <c r="M85" i="10" l="1"/>
  <c r="N29" i="10" l="1"/>
  <c r="N48" i="10" l="1"/>
  <c r="N83" i="10"/>
  <c r="N84" i="10" l="1"/>
  <c r="N85" i="10" s="1"/>
</calcChain>
</file>

<file path=xl/comments1.xml><?xml version="1.0" encoding="utf-8"?>
<comments xmlns="http://schemas.openxmlformats.org/spreadsheetml/2006/main">
  <authors>
    <author>user</author>
  </authors>
  <commentList>
    <comment ref="G6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розетки,выключатели
</t>
        </r>
      </text>
    </comment>
  </commentList>
</comments>
</file>

<file path=xl/sharedStrings.xml><?xml version="1.0" encoding="utf-8"?>
<sst xmlns="http://schemas.openxmlformats.org/spreadsheetml/2006/main" count="1310" uniqueCount="370">
  <si>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</si>
  <si>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</si>
  <si>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</si>
  <si>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</si>
  <si>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</si>
  <si>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</si>
  <si>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</si>
  <si>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</si>
  <si>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</si>
  <si>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</si>
  <si>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</si>
  <si>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</si>
  <si>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</si>
  <si>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</si>
  <si>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</si>
  <si>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</si>
  <si>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</si>
  <si>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</si>
  <si>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</si>
  <si>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</si>
  <si>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</si>
  <si>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</si>
  <si>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</si>
  <si>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</si>
  <si>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</si>
  <si>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</si>
  <si>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</si>
  <si>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</si>
  <si>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</si>
  <si>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</si>
  <si>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</si>
  <si>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</si>
  <si>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</si>
  <si>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</si>
  <si>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</si>
  <si>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</si>
  <si>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</si>
  <si>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</si>
  <si>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</si>
  <si>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</si>
  <si>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</si>
  <si>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</si>
  <si>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</si>
  <si>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</si>
  <si>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</si>
  <si>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</si>
  <si>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</si>
  <si>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</si>
  <si>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</si>
  <si>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</si>
  <si>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</si>
  <si>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</si>
  <si>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</si>
  <si>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</si>
  <si>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</si>
  <si>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</si>
  <si>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</si>
  <si>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</si>
  <si>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</si>
  <si>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</si>
  <si>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</si>
  <si>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</si>
  <si>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</si>
  <si>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</si>
  <si>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</si>
  <si>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</si>
  <si>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</si>
  <si>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</si>
  <si>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</si>
  <si>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</si>
  <si>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</si>
  <si>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</si>
  <si>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</si>
  <si>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</si>
  <si>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</si>
  <si>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</si>
  <si>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</si>
  <si>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</si>
  <si>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</si>
  <si>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</si>
  <si>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Оказание услуг по химчистке постельного белья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</si>
  <si>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</si>
  <si>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</si>
  <si>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</si>
  <si>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</si>
  <si>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</si>
  <si>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</si>
  <si>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</si>
  <si>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</si>
  <si>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</si>
  <si>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</si>
  <si>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</si>
  <si>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</si>
  <si>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</si>
  <si>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</si>
  <si>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</si>
  <si>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</si>
  <si>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Поставка посуды</t>
  </si>
  <si>
    <t>Поставка песка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</si>
  <si>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</si>
  <si>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</si>
  <si>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</si>
  <si>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</si>
  <si>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</si>
  <si>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наградного материала</t>
  </si>
  <si>
    <t>Поставка лакокрасочной продукции</t>
  </si>
  <si>
    <t>Поставка труб пластиковых, арматуры</t>
  </si>
  <si>
    <t>Поставка метизов</t>
  </si>
  <si>
    <t>013</t>
  </si>
  <si>
    <t>014</t>
  </si>
  <si>
    <t>015</t>
  </si>
  <si>
    <t>016</t>
  </si>
  <si>
    <t>017</t>
  </si>
  <si>
    <t>025</t>
  </si>
  <si>
    <t>026</t>
  </si>
  <si>
    <t>027</t>
  </si>
  <si>
    <t>028</t>
  </si>
  <si>
    <t>030</t>
  </si>
  <si>
    <t>032</t>
  </si>
  <si>
    <t>034</t>
  </si>
  <si>
    <t>036</t>
  </si>
  <si>
    <t>037</t>
  </si>
  <si>
    <t>040</t>
  </si>
  <si>
    <t>041</t>
  </si>
  <si>
    <t>042</t>
  </si>
  <si>
    <t>043</t>
  </si>
  <si>
    <t>044</t>
  </si>
  <si>
    <t>046</t>
  </si>
  <si>
    <t>047</t>
  </si>
  <si>
    <t>048</t>
  </si>
  <si>
    <t>Поставка замков(врезные, навесные)</t>
  </si>
  <si>
    <t>Услуга</t>
  </si>
  <si>
    <t>Поставка бланков путевок</t>
  </si>
  <si>
    <t>049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</si>
  <si>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</si>
  <si>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</si>
  <si>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</si>
  <si>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</si>
  <si>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051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</si>
  <si>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</si>
  <si>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</si>
  <si>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</si>
  <si>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</si>
  <si>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</si>
  <si>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</si>
  <si>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</si>
  <si>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</si>
  <si>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</si>
  <si>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</si>
  <si>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</si>
  <si>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</si>
  <si>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</si>
  <si>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</si>
  <si>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</si>
  <si>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</si>
  <si>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</si>
  <si>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Поставка бытовой техники</t>
  </si>
  <si>
    <t>Поставка ручного инструмента (кисти, валики)</t>
  </si>
  <si>
    <t>Поставка провода, кабеля</t>
  </si>
  <si>
    <t>Поставка инструмента</t>
  </si>
  <si>
    <t>Поставка сантехники</t>
  </si>
  <si>
    <t>Поставка отделочных материалов</t>
  </si>
  <si>
    <t>шт.</t>
  </si>
  <si>
    <t>м</t>
  </si>
  <si>
    <t>г.Саранск, ул.Васенко, д.40В</t>
  </si>
  <si>
    <t>ИТОГО</t>
  </si>
  <si>
    <t>ВСЕГО</t>
  </si>
  <si>
    <t>2017 год</t>
  </si>
  <si>
    <t>Акционерное общество "Социальная сфера-М"</t>
  </si>
  <si>
    <t>33.12</t>
  </si>
  <si>
    <t>62.02.9</t>
  </si>
  <si>
    <t>43.29</t>
  </si>
  <si>
    <t>56.29.1</t>
  </si>
  <si>
    <t>42.91</t>
  </si>
  <si>
    <t>81.29.1</t>
  </si>
  <si>
    <t>96.01</t>
  </si>
  <si>
    <t>49.39.31</t>
  </si>
  <si>
    <t>85.42</t>
  </si>
  <si>
    <t>43.21</t>
  </si>
  <si>
    <t>71.20.9</t>
  </si>
  <si>
    <t>33.17</t>
  </si>
  <si>
    <t>38.11</t>
  </si>
  <si>
    <t>13.92</t>
  </si>
  <si>
    <t>26.40</t>
  </si>
  <si>
    <t>46.73</t>
  </si>
  <si>
    <t>25.99</t>
  </si>
  <si>
    <t>25.72</t>
  </si>
  <si>
    <t>20.59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</si>
  <si>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</si>
  <si>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</si>
  <si>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</si>
  <si>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</si>
  <si>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</si>
  <si>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</si>
  <si>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</si>
  <si>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</si>
  <si>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</si>
  <si>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27.32.2</t>
  </si>
  <si>
    <t>32.91</t>
  </si>
  <si>
    <t>20.30.1</t>
  </si>
  <si>
    <t>22.21</t>
  </si>
  <si>
    <t>25.94</t>
  </si>
  <si>
    <t>24.10</t>
  </si>
  <si>
    <t>28.29</t>
  </si>
  <si>
    <t>25.73</t>
  </si>
  <si>
    <t>20.30</t>
  </si>
  <si>
    <t>27.51.28.130</t>
  </si>
  <si>
    <t>33.12.18.000</t>
  </si>
  <si>
    <t>62.02.20.190</t>
  </si>
  <si>
    <t>43.29.11.140</t>
  </si>
  <si>
    <t>56.29.19.000</t>
  </si>
  <si>
    <t>42.91.20.150</t>
  </si>
  <si>
    <t>81.29.13.000</t>
  </si>
  <si>
    <t>96.01.19.000</t>
  </si>
  <si>
    <t>49.39.31.000</t>
  </si>
  <si>
    <t>85.42.19.000</t>
  </si>
  <si>
    <t>43.21.10.140</t>
  </si>
  <si>
    <t>33.17.19.000</t>
  </si>
  <si>
    <t>38.11.29.000</t>
  </si>
  <si>
    <t>13.92.12.119</t>
  </si>
  <si>
    <t>46.73.13.000</t>
  </si>
  <si>
    <t>25.72.12.110</t>
  </si>
  <si>
    <t>20.59.59.000</t>
  </si>
  <si>
    <t>25.99.29.129</t>
  </si>
  <si>
    <t>08.12.11.130</t>
  </si>
  <si>
    <t>27.33.13.110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</si>
  <si>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</si>
  <si>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</si>
  <si>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</si>
  <si>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</si>
  <si>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</si>
  <si>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</si>
  <si>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</si>
  <si>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32.30.15.239</t>
  </si>
  <si>
    <t>47.78.30.000</t>
  </si>
  <si>
    <t>27.32.11.000</t>
  </si>
  <si>
    <t>32.91.19.190</t>
  </si>
  <si>
    <t>20.30.22.110</t>
  </si>
  <si>
    <t>25.94.11.110</t>
  </si>
  <si>
    <t>24.10.61.110</t>
  </si>
  <si>
    <t>28.29.12.112</t>
  </si>
  <si>
    <t>25.73.30.299</t>
  </si>
  <si>
    <t>20.30.22.120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</si>
  <si>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</si>
  <si>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Поставка хозяйственного инвентаря</t>
  </si>
  <si>
    <t>Поставка кухонного оборудования</t>
  </si>
  <si>
    <t xml:space="preserve">Поставка Лицензии Антивируса Касперского </t>
  </si>
  <si>
    <t xml:space="preserve">22.21.29.110                     </t>
  </si>
  <si>
    <t>100</t>
  </si>
  <si>
    <t>30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</si>
  <si>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</si>
  <si>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</si>
  <si>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 xml:space="preserve">Поставка неисключительных прав использования СБИС++ ЭО, ЮЛ, ОСНО, продление сертификата ЭЦП </t>
  </si>
  <si>
    <t xml:space="preserve">Поставка неисключительных прав использования Лицензии СКЗИ-КриптоПро </t>
  </si>
  <si>
    <t>Поставка средств дезинфекции</t>
  </si>
  <si>
    <t>Маркетинговые исследования</t>
  </si>
  <si>
    <t>0</t>
  </si>
  <si>
    <t>42.11.20</t>
  </si>
  <si>
    <t>42.11.1</t>
  </si>
  <si>
    <t>СМР</t>
  </si>
  <si>
    <t>ИТ</t>
  </si>
  <si>
    <t>Оказание услуг по абонентскому обслуживанию по обработке фискальных данных ККТ (продление)</t>
  </si>
  <si>
    <t>Оказание услуг по дополнительному педогогическому образованию</t>
  </si>
  <si>
    <t>Оказание услуг по проведению обязательных медицинских осмотров сотрудников</t>
  </si>
  <si>
    <t>86.90.9</t>
  </si>
  <si>
    <t>600</t>
  </si>
  <si>
    <t>20</t>
  </si>
  <si>
    <t>22.19.</t>
  </si>
  <si>
    <t>22.19.72.000</t>
  </si>
  <si>
    <t>010</t>
  </si>
  <si>
    <t>011</t>
  </si>
  <si>
    <t>012</t>
  </si>
  <si>
    <t>029</t>
  </si>
  <si>
    <t>033</t>
  </si>
  <si>
    <t>035</t>
  </si>
  <si>
    <t>039</t>
  </si>
  <si>
    <t>045</t>
  </si>
  <si>
    <t>*</t>
  </si>
  <si>
    <t>Поставка Лицензии Антивируса Касперского</t>
  </si>
  <si>
    <t>038</t>
  </si>
  <si>
    <t>Сведения о закупке у ЕП</t>
  </si>
  <si>
    <t>Оказание услуг по страхованию имущества АО "Социальная сфера-М"</t>
  </si>
  <si>
    <t>65.12.2</t>
  </si>
  <si>
    <t>65.12.4</t>
  </si>
  <si>
    <t>27.51.4</t>
  </si>
  <si>
    <t>2020</t>
  </si>
  <si>
    <t>Оказание услуг дератизации и дезинсекции, дезинфекции, лаврицидной обработки</t>
  </si>
  <si>
    <t>Оказание услуг по вывозу и захоронению ТБО</t>
  </si>
  <si>
    <t>Оказание услуг по обучению персонала по охране труда</t>
  </si>
  <si>
    <t>Оказание услуг по реагированию на сообщения о срабатывании тревожной сигнализации на подключенных к пультам централизованного наблюдения объектах</t>
  </si>
  <si>
    <t>Оказание услуг по лабораторным исследованиям крови на брюшной тиф, сальмонеллы, шигеллы,гигиеническое обучение</t>
  </si>
  <si>
    <t xml:space="preserve">Оказание услуг по проведению ежегодного осмотра персонала врачом психиатром 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</si>
  <si>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</si>
  <si>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</si>
  <si>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</si>
  <si>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80.10.12.000</t>
  </si>
  <si>
    <t>80.2</t>
  </si>
  <si>
    <t>27.51</t>
  </si>
  <si>
    <t>500</t>
  </si>
  <si>
    <t>300</t>
  </si>
  <si>
    <t>15</t>
  </si>
  <si>
    <t>5</t>
  </si>
  <si>
    <t>Поставка трубчатых электронагревателей</t>
  </si>
  <si>
    <t>27.51.24.150</t>
  </si>
  <si>
    <t>Поставка металлопроката</t>
  </si>
  <si>
    <t>АО "Социальная сфера-М"/ ПАО "МРС Волги"</t>
  </si>
  <si>
    <t>РМ, г.Саранск, ул.Васенко, д.40В</t>
  </si>
  <si>
    <t>РМ, Кочкуровский район, с. Сабаево, г.Саранск, ул.Васенко, д.40В</t>
  </si>
  <si>
    <t xml:space="preserve"> электронная (ЕЭТП)</t>
  </si>
  <si>
    <t>031</t>
  </si>
  <si>
    <t>Выполнение работ по благоустройству территории в ДОЛ "Энергетик" (строительство дорожки из тратуарной плитки)</t>
  </si>
  <si>
    <t>План закупки  на 2020 год.</t>
  </si>
  <si>
    <t>СЦ</t>
  </si>
  <si>
    <t>ЗП</t>
  </si>
  <si>
    <t>февраль 2020</t>
  </si>
  <si>
    <t>Март 2020</t>
  </si>
  <si>
    <t>Локальный сметный расчет</t>
  </si>
  <si>
    <t xml:space="preserve">Себестоимость </t>
  </si>
  <si>
    <t>электронная (ЕЭТП)</t>
  </si>
  <si>
    <t>Выполнение работ по ремонту здания душевого павильона ДОЛ "Энергетик"</t>
  </si>
  <si>
    <t>2021</t>
  </si>
  <si>
    <t>Себестоимость</t>
  </si>
  <si>
    <t>Поставка неисключительных прав использования Лицензии СКЗИ-КриптоПро продление сертификата</t>
  </si>
  <si>
    <r>
      <t xml:space="preserve">Оказания услуг по </t>
    </r>
    <r>
      <rPr>
        <sz val="11"/>
        <color rgb="FF000000"/>
        <rFont val="Times New Roman"/>
        <family val="1"/>
        <charset val="204"/>
      </rPr>
      <t xml:space="preserve"> разработке проекта освоения лесов</t>
    </r>
  </si>
  <si>
    <t>02.40.10.119</t>
  </si>
  <si>
    <t>02.40.1</t>
  </si>
  <si>
    <t>К</t>
  </si>
  <si>
    <t>018</t>
  </si>
  <si>
    <t>019</t>
  </si>
  <si>
    <t>020</t>
  </si>
  <si>
    <t>021</t>
  </si>
  <si>
    <t>022</t>
  </si>
  <si>
    <t>023</t>
  </si>
  <si>
    <t>024</t>
  </si>
  <si>
    <t>Поставка раций</t>
  </si>
  <si>
    <t>32.20.20.620</t>
  </si>
  <si>
    <t>26.30.11.150</t>
  </si>
  <si>
    <t>Поставка бытовой техники (стиральная машина)</t>
  </si>
  <si>
    <t>27.51.1</t>
  </si>
  <si>
    <t>27.51.13.110</t>
  </si>
  <si>
    <t>Поставка триммера бензинового</t>
  </si>
  <si>
    <t>28.30.40.000</t>
  </si>
  <si>
    <t>28.30.4</t>
  </si>
  <si>
    <t>Поставка подушек</t>
  </si>
  <si>
    <t>Поставка музыкального оборудования</t>
  </si>
  <si>
    <t>26.40.31.190</t>
  </si>
  <si>
    <t>Поставка часов настенных</t>
  </si>
  <si>
    <t>26.52</t>
  </si>
  <si>
    <t>26.52.14</t>
  </si>
  <si>
    <t>10</t>
  </si>
  <si>
    <t>Поставка пиломатериала</t>
  </si>
  <si>
    <t>16.10</t>
  </si>
  <si>
    <t>16.10.10.110</t>
  </si>
  <si>
    <t>Поставка электродов сварочных</t>
  </si>
  <si>
    <t>25.93</t>
  </si>
  <si>
    <t>25.93.15</t>
  </si>
  <si>
    <t>43.39</t>
  </si>
  <si>
    <t>41.20.40.000</t>
  </si>
  <si>
    <t>ОК</t>
  </si>
  <si>
    <t>Выполнение работ по ремонту пожарной сигнализации</t>
  </si>
  <si>
    <t>Выполнение работ по ремонту музыкального оборудования</t>
  </si>
  <si>
    <t>Выполнение работ по ремонту кухонного оборудования</t>
  </si>
  <si>
    <t xml:space="preserve">Поставка электромонтажной продукции </t>
  </si>
  <si>
    <t>Поставка светильников, ламп</t>
  </si>
  <si>
    <t>Поставка фильтров для очистки воды</t>
  </si>
  <si>
    <t>кг</t>
  </si>
  <si>
    <t>7</t>
  </si>
  <si>
    <t>166</t>
  </si>
  <si>
    <t>Поставка перегородок из металлопластикового профиля</t>
  </si>
  <si>
    <t>Утвержден решением Правления ПАО "МРСК Волги" 29.12.2019 
(протокол от 30.12.2019 № 321/2019)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</si>
</sst>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"/>
    <numFmt numFmtId="168" formatCode="#,##0.00000"/>
    <numFmt numFmtId="169" formatCode="_(&quot;р.&quot;* #,##0.00_);_(&quot;р.&quot;* \(#,##0.00\);_(&quot;р.&quot;* &quot;-&quot;??_);_(@_)"/>
    <numFmt numFmtId="170" formatCode="_-* #,##0_-;\-* #,##0_-;_-* &quot;-&quot;_-;_-@_-"/>
    <numFmt numFmtId="171" formatCode="_(* #,##0.00_);_(* \(#,##0.00\);_(* &quot;-&quot;??_);_(@_)"/>
    <numFmt numFmtId="172" formatCode="_-* #,##0.00_-;\-* #,##0.00_-;_-* &quot;-&quot;??_-;_-@_-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[$-F800]dddd\,\ mmmm\ dd\,\ yyyy"/>
    <numFmt numFmtId="183" formatCode="[$-419]mmmm\ yyyy;@"/>
  </numFmts>
  <fonts count="10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2">
    <xf numFmtId="182" fontId="0" fillId="0" borderId="0"/>
    <xf numFmtId="182" fontId="4" fillId="0" borderId="0"/>
    <xf numFmtId="182" fontId="4" fillId="0" borderId="0"/>
    <xf numFmtId="182" fontId="2" fillId="0" borderId="0"/>
    <xf numFmtId="182" fontId="8" fillId="0" borderId="0"/>
    <xf numFmtId="182" fontId="9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7" fillId="0" borderId="0"/>
    <xf numFmtId="182" fontId="6" fillId="0" borderId="0"/>
    <xf numFmtId="182" fontId="10" fillId="0" borderId="0"/>
    <xf numFmtId="182" fontId="2" fillId="0" borderId="0"/>
    <xf numFmtId="182" fontId="3" fillId="0" borderId="0"/>
    <xf numFmtId="182" fontId="11" fillId="0" borderId="0"/>
    <xf numFmtId="182" fontId="6" fillId="0" borderId="0"/>
    <xf numFmtId="182" fontId="2" fillId="0" borderId="0"/>
    <xf numFmtId="182" fontId="1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4" fillId="0" borderId="0"/>
    <xf numFmtId="182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82" fontId="2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6" fillId="0" borderId="0"/>
    <xf numFmtId="182" fontId="6" fillId="0" borderId="0"/>
    <xf numFmtId="4" fontId="14" fillId="3" borderId="2" applyNumberFormat="0" applyProtection="0">
      <alignment horizontal="left" vertical="center" indent="1"/>
    </xf>
    <xf numFmtId="182" fontId="1" fillId="0" borderId="0"/>
    <xf numFmtId="182" fontId="1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69" fontId="33" fillId="0" borderId="0">
      <protection locked="0"/>
    </xf>
    <xf numFmtId="169" fontId="33" fillId="0" borderId="0">
      <protection locked="0"/>
    </xf>
    <xf numFmtId="169" fontId="33" fillId="0" borderId="0">
      <protection locked="0"/>
    </xf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4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18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2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6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0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34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70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2" fontId="41" fillId="0" borderId="0" applyFon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0" fillId="0" borderId="0"/>
    <xf numFmtId="182" fontId="51" fillId="0" borderId="0"/>
    <xf numFmtId="182" fontId="4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2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2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2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2" fontId="62" fillId="68" borderId="0"/>
    <xf numFmtId="49" fontId="63" fillId="68" borderId="0"/>
    <xf numFmtId="49" fontId="64" fillId="68" borderId="25"/>
    <xf numFmtId="49" fontId="64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1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5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19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3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27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4" fillId="7" borderId="7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5" fillId="8" borderId="8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26" fillId="8" borderId="7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70" fillId="0" borderId="0" applyBorder="0">
      <alignment horizontal="center" vertical="center" wrapText="1"/>
    </xf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19" fillId="0" borderId="4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0" fillId="0" borderId="5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6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16" fillId="0" borderId="12" applyNumberFormat="0" applyFill="0" applyAlignment="0" applyProtection="0"/>
    <xf numFmtId="3" fontId="72" fillId="0" borderId="1" applyBorder="0">
      <alignment vertical="center"/>
    </xf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28" fillId="9" borderId="10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23" fillId="6" borderId="0" applyNumberFormat="0" applyBorder="0" applyAlignment="0" applyProtection="0"/>
    <xf numFmtId="182" fontId="2" fillId="0" borderId="0"/>
    <xf numFmtId="182" fontId="2" fillId="0" borderId="0"/>
    <xf numFmtId="168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7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0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7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27" fillId="0" borderId="9" applyNumberFormat="0" applyFill="0" applyAlignment="0" applyProtection="0"/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2" fillId="2" borderId="0" applyNumberFormat="0" applyBorder="0" applyAlignment="0" applyProtection="0"/>
    <xf numFmtId="169" fontId="33" fillId="0" borderId="0">
      <protection locked="0"/>
    </xf>
    <xf numFmtId="182" fontId="17" fillId="0" borderId="1" applyBorder="0">
      <alignment horizontal="center" vertical="center" wrapText="1"/>
    </xf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1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4" fillId="57" borderId="23" applyNumberFormat="0" applyProtection="0">
      <alignment horizontal="left" vertical="top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182" fontId="56" fillId="66" borderId="23" applyNumberFormat="0" applyProtection="0">
      <alignment horizontal="left" vertical="top" indent="1"/>
    </xf>
    <xf numFmtId="182" fontId="56" fillId="58" borderId="23" applyNumberFormat="0" applyProtection="0">
      <alignment horizontal="left" vertical="top" indent="1"/>
    </xf>
    <xf numFmtId="182" fontId="62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70" fillId="0" borderId="0" applyBorder="0">
      <alignment horizontal="center" vertical="center" wrapText="1"/>
    </xf>
    <xf numFmtId="182" fontId="71" fillId="0" borderId="28" applyBorder="0">
      <alignment horizontal="center" vertical="center" wrapText="1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6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7" fillId="0" borderId="1" applyBorder="0">
      <alignment horizontal="center" vertical="center" wrapText="1"/>
    </xf>
    <xf numFmtId="171" fontId="2" fillId="0" borderId="0" applyFont="0" applyFill="0" applyBorder="0" applyAlignment="0" applyProtection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" fillId="0" borderId="0"/>
    <xf numFmtId="182" fontId="3" fillId="0" borderId="0"/>
    <xf numFmtId="182" fontId="17" fillId="0" borderId="0"/>
    <xf numFmtId="182" fontId="17" fillId="0" borderId="0"/>
    <xf numFmtId="182" fontId="2" fillId="0" borderId="0"/>
    <xf numFmtId="182" fontId="17" fillId="0" borderId="0"/>
    <xf numFmtId="182" fontId="17" fillId="0" borderId="0"/>
    <xf numFmtId="182" fontId="3" fillId="0" borderId="0"/>
    <xf numFmtId="182" fontId="3" fillId="0" borderId="0"/>
    <xf numFmtId="182" fontId="17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7" fillId="0" borderId="0"/>
    <xf numFmtId="182" fontId="3" fillId="0" borderId="0"/>
    <xf numFmtId="182" fontId="1" fillId="0" borderId="0"/>
    <xf numFmtId="182" fontId="9" fillId="0" borderId="0"/>
    <xf numFmtId="182" fontId="9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" fillId="0" borderId="0"/>
    <xf numFmtId="182" fontId="3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3" fillId="0" borderId="0"/>
    <xf numFmtId="182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0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2" fontId="6" fillId="0" borderId="0"/>
    <xf numFmtId="182" fontId="3" fillId="0" borderId="0"/>
  </cellStyleXfs>
  <cellXfs count="299">
    <xf numFmtId="182" fontId="0" fillId="0" borderId="0" xfId="0"/>
    <xf numFmtId="182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2" fontId="87" fillId="75" borderId="1" xfId="0" applyFont="1" applyFill="1" applyBorder="1" applyAlignment="1">
      <alignment horizontal="left" vertical="top" wrapText="1"/>
    </xf>
    <xf numFmtId="182" fontId="87" fillId="75" borderId="1" xfId="8" applyFont="1" applyFill="1" applyBorder="1" applyAlignment="1">
      <alignment horizontal="left" vertical="top" wrapText="1"/>
    </xf>
    <xf numFmtId="182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2" fontId="87" fillId="75" borderId="1" xfId="0" applyFont="1" applyFill="1" applyBorder="1" applyAlignment="1">
      <alignment horizontal="center" vertical="center"/>
    </xf>
    <xf numFmtId="182" fontId="88" fillId="75" borderId="1" xfId="0" applyNumberFormat="1" applyFont="1" applyFill="1" applyBorder="1" applyAlignment="1">
      <alignment horizontal="left" vertical="top"/>
    </xf>
    <xf numFmtId="182" fontId="88" fillId="75" borderId="1" xfId="0" applyNumberFormat="1" applyFont="1" applyFill="1" applyBorder="1" applyAlignment="1">
      <alignment horizontal="left" vertical="top" wrapText="1"/>
    </xf>
    <xf numFmtId="182" fontId="0" fillId="0" borderId="1" xfId="0" applyBorder="1" applyAlignment="1">
      <alignment horizontal="center" vertical="center"/>
    </xf>
    <xf numFmtId="182" fontId="0" fillId="0" borderId="1" xfId="0" applyBorder="1"/>
    <xf numFmtId="182" fontId="87" fillId="0" borderId="1" xfId="0" applyFont="1" applyFill="1" applyBorder="1" applyAlignment="1">
      <alignment horizontal="left" vertical="top" wrapText="1"/>
    </xf>
    <xf numFmtId="182" fontId="89" fillId="0" borderId="1" xfId="0" applyFont="1" applyBorder="1" applyAlignment="1">
      <alignment horizontal="center" vertical="center"/>
    </xf>
    <xf numFmtId="182" fontId="87" fillId="0" borderId="32" xfId="8" applyFont="1" applyFill="1" applyBorder="1" applyAlignment="1">
      <alignment horizontal="left" vertical="top" wrapText="1"/>
    </xf>
    <xf numFmtId="182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2" fontId="87" fillId="0" borderId="1" xfId="8" applyFont="1" applyFill="1" applyBorder="1" applyAlignment="1">
      <alignment horizontal="center" vertical="center"/>
    </xf>
    <xf numFmtId="182" fontId="89" fillId="0" borderId="1" xfId="0" applyFont="1" applyFill="1" applyBorder="1" applyAlignment="1">
      <alignment horizontal="center" vertical="center"/>
    </xf>
    <xf numFmtId="182" fontId="0" fillId="75" borderId="1" xfId="0" applyFill="1" applyBorder="1" applyAlignment="1">
      <alignment horizontal="center" vertical="center"/>
    </xf>
    <xf numFmtId="182" fontId="0" fillId="75" borderId="1" xfId="0" applyFill="1" applyBorder="1"/>
    <xf numFmtId="182" fontId="0" fillId="75" borderId="0" xfId="0" applyFill="1"/>
    <xf numFmtId="182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2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2" fontId="95" fillId="75" borderId="1" xfId="8" applyFont="1" applyFill="1" applyBorder="1" applyAlignment="1">
      <alignment horizontal="left" vertical="top" wrapText="1"/>
    </xf>
    <xf numFmtId="182" fontId="0" fillId="75" borderId="1" xfId="0" applyFont="1" applyFill="1" applyBorder="1"/>
    <xf numFmtId="182" fontId="92" fillId="0" borderId="0" xfId="0" applyFont="1"/>
    <xf numFmtId="182" fontId="92" fillId="0" borderId="0" xfId="0" applyFont="1" applyFill="1" applyAlignment="1">
      <alignment horizontal="center" vertical="center"/>
    </xf>
    <xf numFmtId="182" fontId="92" fillId="75" borderId="1" xfId="0" applyFont="1" applyFill="1" applyBorder="1"/>
    <xf numFmtId="182" fontId="92" fillId="75" borderId="0" xfId="0" applyFont="1" applyFill="1"/>
    <xf numFmtId="182" fontId="87" fillId="75" borderId="1" xfId="0" applyFont="1" applyFill="1" applyBorder="1" applyAlignment="1">
      <alignment horizontal="center" vertical="center" wrapText="1"/>
    </xf>
    <xf numFmtId="183" fontId="0" fillId="0" borderId="1" xfId="0" applyNumberFormat="1" applyBorder="1"/>
    <xf numFmtId="183" fontId="88" fillId="75" borderId="1" xfId="0" applyNumberFormat="1" applyFont="1" applyFill="1" applyBorder="1" applyAlignment="1">
      <alignment horizontal="left" vertical="top"/>
    </xf>
    <xf numFmtId="183" fontId="87" fillId="75" borderId="1" xfId="8" applyNumberFormat="1" applyFont="1" applyFill="1" applyBorder="1" applyAlignment="1">
      <alignment horizontal="left" vertical="top"/>
    </xf>
    <xf numFmtId="182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2" fontId="0" fillId="0" borderId="1" xfId="0" applyFill="1" applyBorder="1"/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3" fontId="89" fillId="0" borderId="1" xfId="0" applyNumberFormat="1" applyFont="1" applyBorder="1" applyAlignment="1">
      <alignment horizontal="center" vertical="center"/>
    </xf>
    <xf numFmtId="182" fontId="89" fillId="0" borderId="1" xfId="0" applyFont="1" applyBorder="1"/>
    <xf numFmtId="182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2" fontId="0" fillId="0" borderId="1" xfId="0" applyBorder="1" applyAlignment="1">
      <alignment wrapText="1"/>
    </xf>
    <xf numFmtId="182" fontId="92" fillId="0" borderId="1" xfId="0" applyFont="1" applyBorder="1" applyAlignment="1">
      <alignment wrapText="1"/>
    </xf>
    <xf numFmtId="183" fontId="88" fillId="0" borderId="1" xfId="0" applyNumberFormat="1" applyFont="1" applyFill="1" applyBorder="1" applyAlignment="1">
      <alignment horizontal="left" vertical="top"/>
    </xf>
    <xf numFmtId="182" fontId="92" fillId="75" borderId="1" xfId="0" applyFont="1" applyFill="1" applyBorder="1" applyAlignment="1">
      <alignment horizontal="left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2" fontId="89" fillId="0" borderId="0" xfId="0" applyFont="1" applyAlignment="1">
      <alignment horizontal="center" vertical="center" wrapText="1"/>
    </xf>
    <xf numFmtId="182" fontId="87" fillId="0" borderId="1" xfId="0" applyFont="1" applyFill="1" applyBorder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182" fontId="89" fillId="75" borderId="1" xfId="0" applyFont="1" applyFill="1" applyBorder="1" applyAlignment="1">
      <alignment horizontal="center" vertical="center" wrapText="1"/>
    </xf>
    <xf numFmtId="182" fontId="89" fillId="0" borderId="1" xfId="0" applyFont="1" applyFill="1" applyBorder="1" applyAlignment="1">
      <alignment horizontal="center" vertical="center" wrapText="1"/>
    </xf>
    <xf numFmtId="182" fontId="89" fillId="75" borderId="0" xfId="0" applyFont="1" applyFill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2" fontId="96" fillId="0" borderId="1" xfId="0" applyFont="1" applyFill="1" applyBorder="1" applyAlignment="1">
      <alignment vertical="center"/>
    </xf>
    <xf numFmtId="182" fontId="88" fillId="75" borderId="1" xfId="0" applyFont="1" applyFill="1" applyBorder="1" applyAlignment="1">
      <alignment horizontal="center" vertical="center"/>
    </xf>
    <xf numFmtId="182" fontId="88" fillId="75" borderId="1" xfId="0" applyFont="1" applyFill="1" applyBorder="1" applyAlignment="1">
      <alignment horizontal="center" vertical="center" wrapText="1"/>
    </xf>
    <xf numFmtId="182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183" fontId="88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88" fillId="75" borderId="1" xfId="0" applyNumberFormat="1" applyFont="1" applyFill="1" applyBorder="1" applyAlignment="1">
      <alignment horizontal="center" vertical="center" wrapText="1"/>
    </xf>
    <xf numFmtId="183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/>
    <xf numFmtId="182" fontId="97" fillId="75" borderId="0" xfId="0" applyFont="1" applyFill="1"/>
    <xf numFmtId="0" fontId="97" fillId="0" borderId="0" xfId="0" applyNumberFormat="1" applyFont="1"/>
    <xf numFmtId="182" fontId="97" fillId="0" borderId="0" xfId="0" applyFont="1" applyAlignment="1">
      <alignment horizontal="center" vertical="center"/>
    </xf>
    <xf numFmtId="182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2" fontId="97" fillId="75" borderId="0" xfId="0" applyFont="1" applyFill="1" applyAlignment="1">
      <alignment horizontal="center" vertical="center"/>
    </xf>
    <xf numFmtId="182" fontId="88" fillId="0" borderId="1" xfId="0" applyFont="1" applyFill="1" applyBorder="1" applyAlignment="1">
      <alignment horizontal="center" vertical="center" wrapText="1"/>
    </xf>
    <xf numFmtId="182" fontId="87" fillId="0" borderId="1" xfId="60310" applyFont="1" applyFill="1" applyBorder="1" applyAlignment="1">
      <alignment horizontal="center" vertical="center" wrapText="1"/>
    </xf>
    <xf numFmtId="182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2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9" fontId="90" fillId="0" borderId="37" xfId="8" applyNumberFormat="1" applyFont="1" applyFill="1" applyBorder="1" applyAlignment="1"/>
    <xf numFmtId="182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2" fontId="90" fillId="0" borderId="1" xfId="0" applyFont="1" applyFill="1" applyBorder="1" applyAlignment="1">
      <alignment vertical="center"/>
    </xf>
    <xf numFmtId="182" fontId="91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top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3" fontId="87" fillId="75" borderId="1" xfId="0" applyNumberFormat="1" applyFont="1" applyFill="1" applyBorder="1" applyAlignment="1">
      <alignment horizontal="center" vertical="center"/>
    </xf>
    <xf numFmtId="183" fontId="87" fillId="0" borderId="1" xfId="0" applyNumberFormat="1" applyFont="1" applyFill="1" applyBorder="1" applyAlignment="1">
      <alignment horizontal="center" vertical="center"/>
    </xf>
    <xf numFmtId="183" fontId="89" fillId="75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wrapText="1"/>
    </xf>
    <xf numFmtId="182" fontId="89" fillId="0" borderId="32" xfId="0" applyFont="1" applyBorder="1" applyAlignment="1">
      <alignment horizontal="center" vertical="center"/>
    </xf>
    <xf numFmtId="182" fontId="0" fillId="0" borderId="32" xfId="0" applyBorder="1"/>
    <xf numFmtId="182" fontId="89" fillId="0" borderId="32" xfId="0" applyFont="1" applyFill="1" applyBorder="1" applyAlignment="1">
      <alignment horizontal="center" vertical="center"/>
    </xf>
    <xf numFmtId="182" fontId="87" fillId="75" borderId="32" xfId="0" applyFont="1" applyFill="1" applyBorder="1" applyAlignment="1">
      <alignment horizontal="center" vertical="center" wrapText="1"/>
    </xf>
    <xf numFmtId="182" fontId="89" fillId="0" borderId="32" xfId="0" applyFont="1" applyFill="1" applyBorder="1" applyAlignment="1">
      <alignment horizontal="center" vertical="center" wrapText="1"/>
    </xf>
    <xf numFmtId="0" fontId="89" fillId="0" borderId="32" xfId="0" applyNumberFormat="1" applyFont="1" applyFill="1" applyBorder="1" applyAlignment="1">
      <alignment horizontal="center" vertical="center" wrapText="1"/>
    </xf>
    <xf numFmtId="182" fontId="88" fillId="75" borderId="32" xfId="0" applyFont="1" applyFill="1" applyBorder="1" applyAlignment="1">
      <alignment horizontal="center" vertical="center" wrapText="1"/>
    </xf>
    <xf numFmtId="0" fontId="88" fillId="75" borderId="32" xfId="0" applyNumberFormat="1" applyFont="1" applyFill="1" applyBorder="1" applyAlignment="1">
      <alignment horizontal="center" vertical="center"/>
    </xf>
    <xf numFmtId="49" fontId="87" fillId="75" borderId="32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center" vertical="center"/>
    </xf>
    <xf numFmtId="0" fontId="87" fillId="75" borderId="31" xfId="0" applyNumberFormat="1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182" fontId="89" fillId="0" borderId="31" xfId="0" applyFont="1" applyBorder="1" applyAlignment="1">
      <alignment horizontal="center" vertical="center" wrapText="1"/>
    </xf>
    <xf numFmtId="182" fontId="87" fillId="75" borderId="31" xfId="0" applyFont="1" applyFill="1" applyBorder="1" applyAlignment="1">
      <alignment horizontal="left" vertical="top" wrapText="1"/>
    </xf>
    <xf numFmtId="182" fontId="89" fillId="0" borderId="31" xfId="0" applyFont="1" applyBorder="1" applyAlignment="1">
      <alignment horizontal="center" vertical="center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2" fontId="88" fillId="0" borderId="31" xfId="0" applyFont="1" applyFill="1" applyBorder="1" applyAlignment="1">
      <alignment horizontal="center" vertical="center" wrapText="1"/>
    </xf>
    <xf numFmtId="182" fontId="0" fillId="0" borderId="31" xfId="0" applyBorder="1"/>
    <xf numFmtId="182" fontId="89" fillId="0" borderId="31" xfId="0" applyFont="1" applyFill="1" applyBorder="1" applyAlignment="1">
      <alignment horizontal="center" vertical="center"/>
    </xf>
    <xf numFmtId="182" fontId="87" fillId="75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49" fontId="88" fillId="0" borderId="31" xfId="0" applyNumberFormat="1" applyFont="1" applyFill="1" applyBorder="1" applyAlignment="1">
      <alignment horizontal="center" vertical="center"/>
    </xf>
    <xf numFmtId="183" fontId="88" fillId="0" borderId="31" xfId="0" applyNumberFormat="1" applyFont="1" applyFill="1" applyBorder="1" applyAlignment="1">
      <alignment horizontal="center" vertical="center"/>
    </xf>
    <xf numFmtId="182" fontId="92" fillId="0" borderId="31" xfId="0" applyFont="1" applyBorder="1" applyAlignment="1">
      <alignment wrapText="1"/>
    </xf>
    <xf numFmtId="182" fontId="87" fillId="0" borderId="31" xfId="0" applyFont="1" applyFill="1" applyBorder="1" applyAlignment="1">
      <alignment horizontal="left" vertical="top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2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183" fontId="89" fillId="0" borderId="31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center"/>
    </xf>
    <xf numFmtId="0" fontId="0" fillId="0" borderId="32" xfId="0" applyNumberFormat="1" applyBorder="1"/>
    <xf numFmtId="4" fontId="96" fillId="75" borderId="32" xfId="0" applyNumberFormat="1" applyFont="1" applyFill="1" applyBorder="1" applyAlignment="1">
      <alignment horizontal="center" vertical="center"/>
    </xf>
    <xf numFmtId="182" fontId="89" fillId="75" borderId="32" xfId="0" applyFont="1" applyFill="1" applyBorder="1" applyAlignment="1">
      <alignment horizontal="center" vertical="center"/>
    </xf>
    <xf numFmtId="183" fontId="0" fillId="0" borderId="32" xfId="0" applyNumberFormat="1" applyBorder="1" applyAlignment="1">
      <alignment horizontal="center" vertical="center"/>
    </xf>
    <xf numFmtId="182" fontId="0" fillId="0" borderId="0" xfId="0" applyBorder="1"/>
    <xf numFmtId="49" fontId="99" fillId="75" borderId="1" xfId="0" applyNumberFormat="1" applyFont="1" applyFill="1" applyBorder="1" applyAlignment="1">
      <alignment horizontal="center" vertical="center"/>
    </xf>
    <xf numFmtId="4" fontId="99" fillId="75" borderId="1" xfId="0" applyNumberFormat="1" applyFont="1" applyFill="1" applyBorder="1" applyAlignment="1">
      <alignment horizontal="center" vertical="center" wrapText="1"/>
    </xf>
    <xf numFmtId="0" fontId="99" fillId="75" borderId="1" xfId="0" applyNumberFormat="1" applyFont="1" applyFill="1" applyBorder="1" applyAlignment="1">
      <alignment horizontal="center" vertical="center" wrapText="1"/>
    </xf>
    <xf numFmtId="0" fontId="100" fillId="75" borderId="1" xfId="0" applyNumberFormat="1" applyFont="1" applyFill="1" applyBorder="1" applyAlignment="1">
      <alignment horizontal="center" vertical="center" wrapText="1"/>
    </xf>
    <xf numFmtId="183" fontId="88" fillId="0" borderId="1" xfId="0" applyNumberFormat="1" applyFont="1" applyFill="1" applyBorder="1" applyAlignment="1">
      <alignment horizontal="center" vertical="center" wrapText="1"/>
    </xf>
    <xf numFmtId="182" fontId="92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/>
    </xf>
    <xf numFmtId="183" fontId="89" fillId="0" borderId="1" xfId="0" applyNumberFormat="1" applyFont="1" applyFill="1" applyBorder="1" applyAlignment="1">
      <alignment horizontal="center" vertical="center"/>
    </xf>
    <xf numFmtId="0" fontId="87" fillId="75" borderId="34" xfId="0" applyNumberFormat="1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182" fontId="87" fillId="75" borderId="35" xfId="0" applyFont="1" applyFill="1" applyBorder="1" applyAlignment="1">
      <alignment horizontal="center" vertical="center" wrapText="1"/>
    </xf>
    <xf numFmtId="182" fontId="87" fillId="75" borderId="35" xfId="0" applyFont="1" applyFill="1" applyBorder="1" applyAlignment="1">
      <alignment horizontal="left" vertical="top" wrapText="1"/>
    </xf>
    <xf numFmtId="182" fontId="89" fillId="75" borderId="35" xfId="0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0" fontId="89" fillId="75" borderId="36" xfId="0" applyNumberFormat="1" applyFont="1" applyFill="1" applyBorder="1" applyAlignment="1">
      <alignment horizontal="center" vertical="center"/>
    </xf>
    <xf numFmtId="182" fontId="103" fillId="75" borderId="1" xfId="0" applyFont="1" applyFill="1" applyBorder="1"/>
    <xf numFmtId="182" fontId="89" fillId="75" borderId="31" xfId="0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left" vertical="center" wrapText="1"/>
    </xf>
    <xf numFmtId="0" fontId="89" fillId="75" borderId="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 wrapText="1"/>
    </xf>
    <xf numFmtId="0" fontId="89" fillId="75" borderId="1" xfId="8" applyNumberFormat="1" applyFont="1" applyFill="1" applyBorder="1" applyAlignment="1">
      <alignment vertical="center" wrapText="1"/>
    </xf>
    <xf numFmtId="0" fontId="89" fillId="75" borderId="1" xfId="0" applyNumberFormat="1" applyFont="1" applyFill="1" applyBorder="1" applyAlignment="1">
      <alignment vertical="center" wrapText="1"/>
    </xf>
    <xf numFmtId="182" fontId="89" fillId="0" borderId="1" xfId="0" applyFont="1" applyBorder="1" applyAlignment="1">
      <alignment vertical="center" wrapText="1"/>
    </xf>
    <xf numFmtId="182" fontId="89" fillId="75" borderId="1" xfId="0" applyFont="1" applyFill="1" applyBorder="1" applyAlignment="1">
      <alignment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vertical="center" wrapText="1"/>
    </xf>
    <xf numFmtId="0" fontId="88" fillId="75" borderId="1" xfId="0" applyNumberFormat="1" applyFont="1" applyFill="1" applyBorder="1" applyAlignment="1">
      <alignment horizontal="left" vertical="center" wrapText="1"/>
    </xf>
    <xf numFmtId="0" fontId="89" fillId="0" borderId="1" xfId="0" applyNumberFormat="1" applyFont="1" applyFill="1" applyBorder="1" applyAlignment="1">
      <alignment horizontal="left" vertical="center"/>
    </xf>
    <xf numFmtId="0" fontId="89" fillId="75" borderId="1" xfId="8" applyNumberFormat="1" applyFont="1" applyFill="1" applyBorder="1" applyAlignment="1">
      <alignment horizontal="left" vertical="center"/>
    </xf>
    <xf numFmtId="0" fontId="89" fillId="0" borderId="1" xfId="8" applyNumberFormat="1" applyFont="1" applyFill="1" applyBorder="1" applyAlignment="1">
      <alignment horizontal="left" vertical="center"/>
    </xf>
    <xf numFmtId="0" fontId="89" fillId="75" borderId="1" xfId="0" applyNumberFormat="1" applyFont="1" applyFill="1" applyBorder="1" applyAlignment="1">
      <alignment horizontal="left" vertical="center"/>
    </xf>
    <xf numFmtId="4" fontId="89" fillId="0" borderId="1" xfId="0" applyNumberFormat="1" applyFont="1" applyFill="1" applyBorder="1" applyAlignment="1">
      <alignment horizontal="left" vertical="center" wrapText="1"/>
    </xf>
    <xf numFmtId="0" fontId="87" fillId="0" borderId="1" xfId="0" applyNumberFormat="1" applyFont="1" applyFill="1" applyBorder="1" applyAlignment="1">
      <alignment horizontal="left" vertical="center" wrapText="1"/>
    </xf>
    <xf numFmtId="182" fontId="104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2" fontId="87" fillId="0" borderId="1" xfId="0" applyFont="1" applyBorder="1" applyAlignment="1">
      <alignment horizontal="center" vertical="center" wrapText="1"/>
    </xf>
    <xf numFmtId="182" fontId="89" fillId="75" borderId="31" xfId="0" applyFont="1" applyFill="1" applyBorder="1" applyAlignment="1">
      <alignment horizontal="center" vertical="center" wrapText="1"/>
    </xf>
    <xf numFmtId="182" fontId="89" fillId="0" borderId="33" xfId="0" applyFont="1" applyBorder="1" applyAlignment="1">
      <alignment horizontal="center" vertical="center"/>
    </xf>
    <xf numFmtId="166" fontId="89" fillId="0" borderId="31" xfId="0" applyNumberFormat="1" applyFont="1" applyFill="1" applyBorder="1" applyAlignment="1">
      <alignment horizontal="center" vertical="center"/>
    </xf>
    <xf numFmtId="166" fontId="89" fillId="0" borderId="1" xfId="0" applyNumberFormat="1" applyFont="1" applyFill="1" applyBorder="1" applyAlignment="1">
      <alignment horizontal="center" vertical="center"/>
    </xf>
    <xf numFmtId="166" fontId="89" fillId="75" borderId="1" xfId="0" applyNumberFormat="1" applyFont="1" applyFill="1" applyBorder="1" applyAlignment="1">
      <alignment horizontal="center" vertical="center"/>
    </xf>
    <xf numFmtId="182" fontId="89" fillId="0" borderId="1" xfId="0" applyFont="1" applyBorder="1" applyAlignment="1">
      <alignment horizontal="center" wrapText="1"/>
    </xf>
    <xf numFmtId="183" fontId="87" fillId="0" borderId="1" xfId="0" applyNumberFormat="1" applyFont="1" applyBorder="1" applyAlignment="1">
      <alignment horizontal="center" vertical="center"/>
    </xf>
    <xf numFmtId="183" fontId="89" fillId="0" borderId="1" xfId="0" applyNumberFormat="1" applyFont="1" applyBorder="1"/>
    <xf numFmtId="49" fontId="89" fillId="75" borderId="1" xfId="13" applyNumberFormat="1" applyFont="1" applyFill="1" applyBorder="1" applyAlignment="1">
      <alignment horizontal="center" vertical="center" wrapText="1" shrinkToFit="1"/>
    </xf>
    <xf numFmtId="166" fontId="0" fillId="75" borderId="0" xfId="0" applyNumberFormat="1" applyFill="1"/>
    <xf numFmtId="4" fontId="16" fillId="75" borderId="0" xfId="0" applyNumberFormat="1" applyFont="1" applyFill="1"/>
    <xf numFmtId="0" fontId="87" fillId="75" borderId="31" xfId="0" applyNumberFormat="1" applyFont="1" applyFill="1" applyBorder="1" applyAlignment="1">
      <alignment horizontal="left" vertical="center" wrapText="1"/>
    </xf>
    <xf numFmtId="182" fontId="97" fillId="0" borderId="0" xfId="0" applyFont="1" applyAlignment="1">
      <alignment horizontal="center" vertical="center" wrapText="1"/>
    </xf>
    <xf numFmtId="182" fontId="83" fillId="0" borderId="0" xfId="0" applyFont="1" applyAlignment="1">
      <alignment horizontal="right" wrapText="1"/>
    </xf>
    <xf numFmtId="182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1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182" fontId="86" fillId="0" borderId="0" xfId="0" applyFont="1" applyAlignment="1">
      <alignment horizontal="left"/>
    </xf>
    <xf numFmtId="182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9" xfId="0" applyNumberFormat="1" applyFont="1" applyFill="1" applyBorder="1" applyAlignment="1">
      <alignment horizontal="left" vertical="center" wrapText="1"/>
    </xf>
    <xf numFmtId="0" fontId="95" fillId="75" borderId="42" xfId="0" applyNumberFormat="1" applyFont="1" applyFill="1" applyBorder="1" applyAlignment="1">
      <alignment horizontal="left" vertical="center" wrapText="1"/>
    </xf>
    <xf numFmtId="0" fontId="95" fillId="75" borderId="40" xfId="0" applyNumberFormat="1" applyFont="1" applyFill="1" applyBorder="1" applyAlignment="1">
      <alignment horizontal="left" vertical="center" wrapText="1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2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Border="1" applyAlignment="1">
      <alignment horizontal="center" vertical="center" wrapText="1"/>
    </xf>
    <xf numFmtId="182" fontId="0" fillId="0" borderId="36" xfId="0" applyBorder="1" applyAlignment="1">
      <alignment horizontal="center" vertical="center" wrapText="1"/>
    </xf>
    <xf numFmtId="182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Fill="1" applyBorder="1" applyAlignment="1">
      <alignment horizontal="center" vertical="center" wrapText="1"/>
    </xf>
    <xf numFmtId="182" fontId="0" fillId="0" borderId="36" xfId="0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J123"/>
  <sheetViews>
    <sheetView tabSelected="1" topLeftCell="F1" zoomScale="75" zoomScaleNormal="75" workbookViewId="0">
      <selection activeCell="AE1" sqref="AE1:AJ2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40" customWidth="1"/>
    <col min="8" max="8" width="17.42578125" style="40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33" customWidth="1"/>
    <col min="14" max="14" width="14" style="133" customWidth="1"/>
    <col min="15" max="15" width="13.7109375" style="33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8" customWidth="1"/>
    <col min="23" max="23" width="12.42578125" customWidth="1"/>
    <col min="24" max="24" width="36.140625" customWidth="1"/>
    <col min="25" max="25" width="17.28515625" customWidth="1"/>
    <col min="26" max="26" width="14.42578125" style="40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40" customWidth="1"/>
    <col min="33" max="33" width="17.7109375" customWidth="1"/>
    <col min="34" max="35" width="15.28515625" customWidth="1"/>
    <col min="36" max="36" width="15.5703125" customWidth="1"/>
  </cols>
  <sheetData>
    <row r="1" spans="1:36" s="116" customFormat="1">
      <c r="A1" s="262" t="s">
        <v>168</v>
      </c>
      <c r="B1" s="262"/>
      <c r="C1" s="262"/>
      <c r="D1" s="262"/>
      <c r="E1" s="262"/>
      <c r="F1" s="262"/>
      <c r="G1" s="262"/>
      <c r="H1" s="262"/>
      <c r="M1" s="130"/>
      <c r="N1" s="130"/>
      <c r="O1" s="117"/>
      <c r="V1" s="48"/>
      <c r="Z1" s="118"/>
      <c r="AE1" s="239" t="s">
        <v>369</v>
      </c>
      <c r="AF1" s="240"/>
      <c r="AG1" s="240"/>
      <c r="AH1" s="240"/>
      <c r="AI1" s="240"/>
      <c r="AJ1" s="240"/>
    </row>
    <row r="2" spans="1:36" s="116" customFormat="1" ht="23.25" customHeight="1">
      <c r="A2" s="119"/>
      <c r="G2" s="118"/>
      <c r="H2" s="118"/>
      <c r="M2" s="130"/>
      <c r="N2" s="130"/>
      <c r="O2" s="117"/>
      <c r="V2" s="48"/>
      <c r="Z2" s="118"/>
      <c r="AE2" s="240"/>
      <c r="AF2" s="240"/>
      <c r="AG2" s="240"/>
      <c r="AH2" s="240"/>
      <c r="AI2" s="240"/>
      <c r="AJ2" s="240"/>
    </row>
    <row r="3" spans="1:36" s="263" customFormat="1" ht="23.25">
      <c r="A3" s="263" t="s">
        <v>311</v>
      </c>
      <c r="V3" s="264"/>
    </row>
    <row r="4" spans="1:36" s="116" customFormat="1" ht="15.75" customHeight="1">
      <c r="A4" s="119"/>
      <c r="G4" s="118"/>
      <c r="H4" s="118"/>
      <c r="J4" s="116" t="s">
        <v>148</v>
      </c>
      <c r="M4" s="130"/>
      <c r="N4" s="130"/>
      <c r="O4" s="117"/>
      <c r="V4" s="48"/>
      <c r="Z4" s="118"/>
      <c r="AF4" s="118"/>
    </row>
    <row r="5" spans="1:36" s="120" customFormat="1" ht="15" customHeight="1">
      <c r="G5" s="121"/>
      <c r="H5" s="121"/>
      <c r="M5" s="131"/>
      <c r="N5" s="131"/>
      <c r="O5" s="122"/>
      <c r="V5" s="49"/>
      <c r="Z5" s="121"/>
      <c r="AF5" s="121"/>
    </row>
    <row r="6" spans="1:36" s="6" customFormat="1" ht="40.5" customHeight="1">
      <c r="A6" s="245" t="s">
        <v>30</v>
      </c>
      <c r="B6" s="245" t="s">
        <v>18</v>
      </c>
      <c r="C6" s="249" t="s">
        <v>20</v>
      </c>
      <c r="D6" s="249"/>
      <c r="E6" s="257" t="s">
        <v>36</v>
      </c>
      <c r="F6" s="245" t="s">
        <v>21</v>
      </c>
      <c r="G6" s="243" t="s">
        <v>22</v>
      </c>
      <c r="H6" s="243" t="s">
        <v>143</v>
      </c>
      <c r="I6" s="245" t="s">
        <v>144</v>
      </c>
      <c r="J6" s="245" t="s">
        <v>147</v>
      </c>
      <c r="K6" s="245" t="s">
        <v>52</v>
      </c>
      <c r="L6" s="249" t="s">
        <v>53</v>
      </c>
      <c r="M6" s="267" t="s">
        <v>149</v>
      </c>
      <c r="N6" s="241" t="s">
        <v>150</v>
      </c>
      <c r="O6" s="242" t="s">
        <v>37</v>
      </c>
      <c r="P6" s="251" t="s">
        <v>0</v>
      </c>
      <c r="Q6" s="252"/>
      <c r="R6" s="252"/>
      <c r="S6" s="253"/>
      <c r="T6" s="251" t="s">
        <v>280</v>
      </c>
      <c r="U6" s="252"/>
      <c r="V6" s="252"/>
      <c r="W6" s="253"/>
      <c r="X6" s="251" t="s">
        <v>31</v>
      </c>
      <c r="Y6" s="252"/>
      <c r="Z6" s="252"/>
      <c r="AA6" s="252"/>
      <c r="AB6" s="252"/>
      <c r="AC6" s="252"/>
      <c r="AD6" s="252"/>
      <c r="AE6" s="252"/>
      <c r="AF6" s="252"/>
      <c r="AG6" s="253"/>
      <c r="AH6" s="249" t="s">
        <v>19</v>
      </c>
      <c r="AI6" s="249" t="s">
        <v>54</v>
      </c>
      <c r="AJ6" s="254" t="s">
        <v>41</v>
      </c>
    </row>
    <row r="7" spans="1:36" s="6" customFormat="1" ht="113.25" customHeight="1">
      <c r="A7" s="265"/>
      <c r="B7" s="265"/>
      <c r="C7" s="245" t="s">
        <v>55</v>
      </c>
      <c r="D7" s="245" t="s">
        <v>56</v>
      </c>
      <c r="E7" s="258"/>
      <c r="F7" s="265"/>
      <c r="G7" s="266"/>
      <c r="H7" s="266"/>
      <c r="I7" s="265"/>
      <c r="J7" s="265"/>
      <c r="K7" s="265"/>
      <c r="L7" s="249"/>
      <c r="M7" s="268"/>
      <c r="N7" s="241"/>
      <c r="O7" s="242"/>
      <c r="P7" s="249" t="s">
        <v>57</v>
      </c>
      <c r="Q7" s="249" t="s">
        <v>42</v>
      </c>
      <c r="R7" s="249" t="s">
        <v>72</v>
      </c>
      <c r="S7" s="250" t="s">
        <v>73</v>
      </c>
      <c r="T7" s="249" t="s">
        <v>151</v>
      </c>
      <c r="U7" s="249" t="s">
        <v>38</v>
      </c>
      <c r="V7" s="270" t="s">
        <v>152</v>
      </c>
      <c r="W7" s="249" t="s">
        <v>153</v>
      </c>
      <c r="X7" s="245" t="s">
        <v>28</v>
      </c>
      <c r="Y7" s="245" t="s">
        <v>29</v>
      </c>
      <c r="Z7" s="247" t="s">
        <v>23</v>
      </c>
      <c r="AA7" s="248"/>
      <c r="AB7" s="245" t="s">
        <v>35</v>
      </c>
      <c r="AC7" s="260" t="s">
        <v>25</v>
      </c>
      <c r="AD7" s="261"/>
      <c r="AE7" s="250" t="s">
        <v>74</v>
      </c>
      <c r="AF7" s="243" t="s">
        <v>75</v>
      </c>
      <c r="AG7" s="245" t="s">
        <v>76</v>
      </c>
      <c r="AH7" s="249"/>
      <c r="AI7" s="249"/>
      <c r="AJ7" s="255"/>
    </row>
    <row r="8" spans="1:36" s="6" customFormat="1" ht="126.75" customHeight="1">
      <c r="A8" s="246"/>
      <c r="B8" s="246"/>
      <c r="C8" s="246"/>
      <c r="D8" s="246"/>
      <c r="E8" s="259"/>
      <c r="F8" s="246"/>
      <c r="G8" s="244"/>
      <c r="H8" s="244"/>
      <c r="I8" s="246"/>
      <c r="J8" s="246"/>
      <c r="K8" s="246"/>
      <c r="L8" s="249"/>
      <c r="M8" s="269"/>
      <c r="N8" s="241"/>
      <c r="O8" s="242"/>
      <c r="P8" s="249"/>
      <c r="Q8" s="249"/>
      <c r="R8" s="249"/>
      <c r="S8" s="250"/>
      <c r="T8" s="249"/>
      <c r="U8" s="249"/>
      <c r="V8" s="270"/>
      <c r="W8" s="249"/>
      <c r="X8" s="246"/>
      <c r="Y8" s="246"/>
      <c r="Z8" s="109" t="s">
        <v>34</v>
      </c>
      <c r="AA8" s="110" t="s">
        <v>27</v>
      </c>
      <c r="AB8" s="246"/>
      <c r="AC8" s="111" t="s">
        <v>26</v>
      </c>
      <c r="AD8" s="112" t="s">
        <v>24</v>
      </c>
      <c r="AE8" s="250"/>
      <c r="AF8" s="244"/>
      <c r="AG8" s="246"/>
      <c r="AH8" s="249"/>
      <c r="AI8" s="249"/>
      <c r="AJ8" s="256"/>
    </row>
    <row r="9" spans="1:36" s="6" customFormat="1" ht="15" customHeight="1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4">
        <v>7</v>
      </c>
      <c r="H9" s="114">
        <v>8</v>
      </c>
      <c r="I9" s="113">
        <v>9</v>
      </c>
      <c r="J9" s="113">
        <v>10</v>
      </c>
      <c r="K9" s="113">
        <v>11</v>
      </c>
      <c r="L9" s="113">
        <v>12</v>
      </c>
      <c r="M9" s="134">
        <v>13</v>
      </c>
      <c r="N9" s="134">
        <v>14</v>
      </c>
      <c r="O9" s="115">
        <v>15</v>
      </c>
      <c r="P9" s="113">
        <v>16</v>
      </c>
      <c r="Q9" s="113">
        <v>17</v>
      </c>
      <c r="R9" s="113">
        <v>18</v>
      </c>
      <c r="S9" s="113">
        <v>19</v>
      </c>
      <c r="T9" s="113">
        <v>20</v>
      </c>
      <c r="U9" s="113">
        <v>21</v>
      </c>
      <c r="V9" s="113">
        <v>22</v>
      </c>
      <c r="W9" s="113">
        <v>23</v>
      </c>
      <c r="X9" s="113">
        <v>24</v>
      </c>
      <c r="Y9" s="113">
        <v>25</v>
      </c>
      <c r="Z9" s="114">
        <v>26</v>
      </c>
      <c r="AA9" s="113">
        <v>27</v>
      </c>
      <c r="AB9" s="113">
        <v>28</v>
      </c>
      <c r="AC9" s="113">
        <v>29</v>
      </c>
      <c r="AD9" s="113">
        <v>30</v>
      </c>
      <c r="AE9" s="113">
        <v>31</v>
      </c>
      <c r="AF9" s="114">
        <v>32</v>
      </c>
      <c r="AG9" s="113">
        <v>33</v>
      </c>
      <c r="AH9" s="113">
        <v>34</v>
      </c>
      <c r="AI9" s="113">
        <v>35</v>
      </c>
      <c r="AJ9" s="113">
        <v>36</v>
      </c>
    </row>
    <row r="10" spans="1:36" s="6" customFormat="1" ht="21" customHeight="1">
      <c r="A10" s="139" t="s">
        <v>62</v>
      </c>
      <c r="B10" s="140"/>
      <c r="C10" s="140"/>
      <c r="D10" s="140"/>
      <c r="E10" s="140"/>
      <c r="F10" s="140"/>
      <c r="G10" s="141"/>
      <c r="H10" s="141"/>
      <c r="I10" s="140"/>
      <c r="J10" s="140"/>
      <c r="K10" s="7"/>
      <c r="L10" s="7"/>
      <c r="M10" s="132"/>
      <c r="N10" s="132"/>
      <c r="O10" s="35"/>
      <c r="P10" s="7"/>
      <c r="Q10" s="7"/>
      <c r="R10" s="7"/>
      <c r="S10" s="7"/>
      <c r="T10" s="7"/>
      <c r="U10" s="7"/>
      <c r="V10" s="7"/>
      <c r="W10" s="7"/>
      <c r="X10" s="7"/>
      <c r="Y10" s="7"/>
      <c r="Z10" s="45"/>
      <c r="AA10" s="7"/>
      <c r="AB10" s="7"/>
      <c r="AC10" s="7"/>
      <c r="AD10" s="7"/>
      <c r="AE10" s="7"/>
      <c r="AF10" s="45"/>
      <c r="AG10" s="7"/>
      <c r="AH10" s="7"/>
      <c r="AI10" s="7"/>
      <c r="AJ10" s="7"/>
    </row>
    <row r="11" spans="1:36" ht="84">
      <c r="A11" s="162">
        <v>2</v>
      </c>
      <c r="B11" s="163">
        <v>2002</v>
      </c>
      <c r="C11" s="164" t="s">
        <v>145</v>
      </c>
      <c r="D11" s="165"/>
      <c r="E11" s="166" t="s">
        <v>137</v>
      </c>
      <c r="F11" s="167" t="s">
        <v>88</v>
      </c>
      <c r="G11" s="237" t="s">
        <v>245</v>
      </c>
      <c r="H11" s="168" t="s">
        <v>284</v>
      </c>
      <c r="I11" s="169" t="s">
        <v>206</v>
      </c>
      <c r="J11" s="166" t="s">
        <v>277</v>
      </c>
      <c r="K11" s="171" t="s">
        <v>61</v>
      </c>
      <c r="L11" s="172" t="s">
        <v>255</v>
      </c>
      <c r="M11" s="173">
        <v>53578.332999999999</v>
      </c>
      <c r="N11" s="228">
        <f>M11*1.2</f>
        <v>64293.999599999996</v>
      </c>
      <c r="O11" s="206" t="s">
        <v>312</v>
      </c>
      <c r="P11" s="172" t="s">
        <v>145</v>
      </c>
      <c r="Q11" s="226" t="s">
        <v>69</v>
      </c>
      <c r="R11" s="174" t="s">
        <v>314</v>
      </c>
      <c r="S11" s="175">
        <v>43891</v>
      </c>
      <c r="T11" s="170"/>
      <c r="U11" s="170"/>
      <c r="V11" s="176"/>
      <c r="W11" s="177"/>
      <c r="X11" s="178" t="s">
        <v>245</v>
      </c>
      <c r="Y11" s="179" t="s">
        <v>67</v>
      </c>
      <c r="Z11" s="180">
        <v>796</v>
      </c>
      <c r="AA11" s="181" t="s">
        <v>162</v>
      </c>
      <c r="AB11" s="182">
        <v>1</v>
      </c>
      <c r="AC11" s="181" t="s">
        <v>70</v>
      </c>
      <c r="AD11" s="172" t="s">
        <v>71</v>
      </c>
      <c r="AE11" s="175">
        <v>43891</v>
      </c>
      <c r="AF11" s="175">
        <v>43922</v>
      </c>
      <c r="AG11" s="183">
        <v>43982</v>
      </c>
      <c r="AH11" s="184" t="s">
        <v>285</v>
      </c>
      <c r="AI11" s="170"/>
      <c r="AJ11" s="170"/>
    </row>
    <row r="12" spans="1:36" s="189" customFormat="1" ht="48">
      <c r="A12" s="37">
        <v>2</v>
      </c>
      <c r="B12" s="66">
        <v>2002</v>
      </c>
      <c r="C12" s="63" t="s">
        <v>145</v>
      </c>
      <c r="D12" s="8"/>
      <c r="E12" s="21" t="s">
        <v>259</v>
      </c>
      <c r="F12" s="57" t="s">
        <v>89</v>
      </c>
      <c r="G12" s="222" t="s">
        <v>310</v>
      </c>
      <c r="H12" s="74" t="s">
        <v>257</v>
      </c>
      <c r="I12" s="123" t="s">
        <v>258</v>
      </c>
      <c r="J12" s="21" t="s">
        <v>277</v>
      </c>
      <c r="K12" s="30" t="s">
        <v>61</v>
      </c>
      <c r="L12" s="52" t="s">
        <v>316</v>
      </c>
      <c r="M12" s="129">
        <v>127223.333</v>
      </c>
      <c r="N12" s="229">
        <f t="shared" ref="N12" si="0">M12*1.2</f>
        <v>152667.99959999998</v>
      </c>
      <c r="O12" s="13" t="s">
        <v>313</v>
      </c>
      <c r="P12" s="52" t="s">
        <v>145</v>
      </c>
      <c r="Q12" s="88" t="s">
        <v>308</v>
      </c>
      <c r="R12" s="102" t="s">
        <v>315</v>
      </c>
      <c r="S12" s="105">
        <v>43922</v>
      </c>
      <c r="T12" s="19"/>
      <c r="U12" s="19"/>
      <c r="V12" s="79"/>
      <c r="W12" s="20"/>
      <c r="X12" s="71" t="str">
        <f>G12</f>
        <v>Выполнение работ по благоустройству территории в ДОЛ "Энергетик" (строительство дорожки из тратуарной плитки)</v>
      </c>
      <c r="Y12" s="97" t="s">
        <v>66</v>
      </c>
      <c r="Z12" s="94">
        <v>796</v>
      </c>
      <c r="AA12" s="76" t="s">
        <v>162</v>
      </c>
      <c r="AB12" s="99">
        <v>1</v>
      </c>
      <c r="AC12" s="76" t="s">
        <v>70</v>
      </c>
      <c r="AD12" s="52" t="s">
        <v>71</v>
      </c>
      <c r="AE12" s="105">
        <v>43922</v>
      </c>
      <c r="AF12" s="105">
        <v>43952</v>
      </c>
      <c r="AG12" s="61">
        <v>43952</v>
      </c>
      <c r="AH12" s="184" t="s">
        <v>285</v>
      </c>
      <c r="AI12" s="19"/>
      <c r="AJ12" s="19"/>
    </row>
    <row r="13" spans="1:36" ht="21.75" customHeight="1">
      <c r="A13" s="271" t="s">
        <v>165</v>
      </c>
      <c r="B13" s="272"/>
      <c r="C13" s="272"/>
      <c r="D13" s="272"/>
      <c r="E13" s="272"/>
      <c r="F13" s="272"/>
      <c r="G13" s="273"/>
      <c r="H13" s="185"/>
      <c r="I13" s="152"/>
      <c r="J13" s="227"/>
      <c r="K13" s="153"/>
      <c r="L13" s="154"/>
      <c r="M13" s="186">
        <f>SUBTOTAL(9,M11:M12)</f>
        <v>180801.666</v>
      </c>
      <c r="N13" s="186">
        <f>SUBTOTAL(9,N11:N12)</f>
        <v>216961.99919999996</v>
      </c>
      <c r="O13" s="187"/>
      <c r="P13" s="154"/>
      <c r="Q13" s="155"/>
      <c r="R13" s="152"/>
      <c r="S13" s="188"/>
      <c r="T13" s="152"/>
      <c r="U13" s="152"/>
      <c r="V13" s="152"/>
      <c r="W13" s="152"/>
      <c r="X13" s="156"/>
      <c r="Y13" s="157"/>
      <c r="Z13" s="158"/>
      <c r="AA13" s="159"/>
      <c r="AB13" s="160"/>
      <c r="AC13" s="159"/>
      <c r="AD13" s="154"/>
      <c r="AE13" s="188"/>
      <c r="AF13" s="188"/>
      <c r="AG13" s="151"/>
      <c r="AH13" s="161"/>
      <c r="AI13" s="152"/>
      <c r="AJ13" s="152"/>
    </row>
    <row r="14" spans="1:36" ht="24" customHeight="1">
      <c r="A14" s="142" t="s">
        <v>63</v>
      </c>
      <c r="B14" s="95"/>
      <c r="C14" s="143"/>
      <c r="D14" s="143"/>
      <c r="E14" s="95"/>
      <c r="F14" s="87"/>
      <c r="G14" s="59"/>
      <c r="H14" s="59"/>
      <c r="I14" s="143"/>
      <c r="J14" s="166"/>
      <c r="K14" s="62"/>
      <c r="L14" s="19"/>
      <c r="M14" s="129"/>
      <c r="N14" s="129"/>
      <c r="O14" s="13"/>
      <c r="P14" s="19"/>
      <c r="Q14" s="19"/>
      <c r="R14" s="19"/>
      <c r="S14" s="106"/>
      <c r="T14" s="19"/>
      <c r="U14" s="19"/>
      <c r="V14" s="19"/>
      <c r="W14" s="19"/>
      <c r="X14" s="19"/>
      <c r="Y14" s="19"/>
      <c r="Z14" s="41"/>
      <c r="AA14" s="19"/>
      <c r="AB14" s="99"/>
      <c r="AC14" s="76"/>
      <c r="AD14" s="52"/>
      <c r="AE14" s="106"/>
      <c r="AF14" s="106"/>
      <c r="AG14" s="21"/>
      <c r="AH14" s="67"/>
      <c r="AI14" s="19"/>
      <c r="AJ14" s="19"/>
    </row>
    <row r="15" spans="1:36" s="33" customFormat="1" ht="69.75" customHeight="1">
      <c r="A15" s="37">
        <v>3</v>
      </c>
      <c r="B15" s="66">
        <v>2003</v>
      </c>
      <c r="C15" s="52" t="s">
        <v>145</v>
      </c>
      <c r="D15" s="8"/>
      <c r="E15" s="13" t="s">
        <v>131</v>
      </c>
      <c r="F15" s="57" t="s">
        <v>88</v>
      </c>
      <c r="G15" s="209" t="s">
        <v>243</v>
      </c>
      <c r="H15" s="77" t="s">
        <v>178</v>
      </c>
      <c r="I15" s="125" t="s">
        <v>216</v>
      </c>
      <c r="J15" s="166" t="s">
        <v>277</v>
      </c>
      <c r="K15" s="88" t="s">
        <v>317</v>
      </c>
      <c r="L15" s="172" t="s">
        <v>255</v>
      </c>
      <c r="M15" s="129">
        <v>1666.6666</v>
      </c>
      <c r="N15" s="230">
        <f>M15*1.2</f>
        <v>1999.99992</v>
      </c>
      <c r="O15" s="13" t="s">
        <v>312</v>
      </c>
      <c r="P15" s="52" t="s">
        <v>145</v>
      </c>
      <c r="Q15" s="63" t="s">
        <v>69</v>
      </c>
      <c r="R15" s="147">
        <v>43922</v>
      </c>
      <c r="S15" s="107">
        <v>43952</v>
      </c>
      <c r="T15" s="136"/>
      <c r="U15" s="88"/>
      <c r="V15" s="137"/>
      <c r="W15" s="101"/>
      <c r="X15" s="63" t="str">
        <f>G15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15" s="96" t="s">
        <v>66</v>
      </c>
      <c r="Z15" s="94">
        <v>796</v>
      </c>
      <c r="AA15" s="76" t="s">
        <v>59</v>
      </c>
      <c r="AB15" s="99">
        <v>1</v>
      </c>
      <c r="AC15" s="76" t="s">
        <v>70</v>
      </c>
      <c r="AD15" s="52" t="s">
        <v>71</v>
      </c>
      <c r="AE15" s="107">
        <v>43952</v>
      </c>
      <c r="AF15" s="107">
        <v>43983</v>
      </c>
      <c r="AG15" s="149">
        <v>44012</v>
      </c>
      <c r="AH15" s="67" t="s">
        <v>285</v>
      </c>
      <c r="AI15" s="32"/>
      <c r="AJ15" s="32"/>
    </row>
    <row r="16" spans="1:36" s="33" customFormat="1" ht="48">
      <c r="A16" s="37">
        <v>3</v>
      </c>
      <c r="B16" s="66">
        <v>2003</v>
      </c>
      <c r="C16" s="52" t="s">
        <v>145</v>
      </c>
      <c r="D16" s="8"/>
      <c r="E16" s="13" t="s">
        <v>131</v>
      </c>
      <c r="F16" s="57" t="s">
        <v>89</v>
      </c>
      <c r="G16" s="210" t="s">
        <v>81</v>
      </c>
      <c r="H16" s="77" t="s">
        <v>178</v>
      </c>
      <c r="I16" s="125" t="s">
        <v>216</v>
      </c>
      <c r="J16" s="166" t="s">
        <v>277</v>
      </c>
      <c r="K16" s="88" t="s">
        <v>317</v>
      </c>
      <c r="L16" s="172" t="s">
        <v>255</v>
      </c>
      <c r="M16" s="129">
        <v>12500</v>
      </c>
      <c r="N16" s="230">
        <f t="shared" ref="N16:N23" si="1">M16*1.2</f>
        <v>15000</v>
      </c>
      <c r="O16" s="13" t="s">
        <v>312</v>
      </c>
      <c r="P16" s="52" t="s">
        <v>145</v>
      </c>
      <c r="Q16" s="63" t="s">
        <v>69</v>
      </c>
      <c r="R16" s="147">
        <v>43922</v>
      </c>
      <c r="S16" s="107">
        <v>43952</v>
      </c>
      <c r="T16" s="32"/>
      <c r="U16" s="32"/>
      <c r="V16" s="56"/>
      <c r="W16" s="8"/>
      <c r="X16" s="85" t="str">
        <f>G16</f>
        <v>Оказание услуг по техническому обслуживанию пожарной сигнализации</v>
      </c>
      <c r="Y16" s="96" t="s">
        <v>66</v>
      </c>
      <c r="Z16" s="94">
        <v>796</v>
      </c>
      <c r="AA16" s="76" t="s">
        <v>59</v>
      </c>
      <c r="AB16" s="99">
        <v>1</v>
      </c>
      <c r="AC16" s="76" t="s">
        <v>70</v>
      </c>
      <c r="AD16" s="52" t="s">
        <v>71</v>
      </c>
      <c r="AE16" s="107">
        <v>43952</v>
      </c>
      <c r="AF16" s="107">
        <v>43983</v>
      </c>
      <c r="AG16" s="149">
        <v>44044</v>
      </c>
      <c r="AH16" s="67" t="s">
        <v>285</v>
      </c>
      <c r="AI16" s="32"/>
      <c r="AJ16" s="32"/>
    </row>
    <row r="17" spans="1:36" s="33" customFormat="1" ht="48">
      <c r="A17" s="37">
        <v>3</v>
      </c>
      <c r="B17" s="66">
        <v>2003</v>
      </c>
      <c r="C17" s="52" t="s">
        <v>145</v>
      </c>
      <c r="D17" s="8"/>
      <c r="E17" s="13" t="s">
        <v>131</v>
      </c>
      <c r="F17" s="57" t="s">
        <v>90</v>
      </c>
      <c r="G17" s="210" t="s">
        <v>82</v>
      </c>
      <c r="H17" s="77" t="s">
        <v>178</v>
      </c>
      <c r="I17" s="125" t="s">
        <v>216</v>
      </c>
      <c r="J17" s="166" t="s">
        <v>277</v>
      </c>
      <c r="K17" s="88" t="s">
        <v>317</v>
      </c>
      <c r="L17" s="172" t="s">
        <v>255</v>
      </c>
      <c r="M17" s="129">
        <v>7500</v>
      </c>
      <c r="N17" s="230">
        <f t="shared" si="1"/>
        <v>9000</v>
      </c>
      <c r="O17" s="13" t="s">
        <v>312</v>
      </c>
      <c r="P17" s="52" t="s">
        <v>145</v>
      </c>
      <c r="Q17" s="63" t="s">
        <v>69</v>
      </c>
      <c r="R17" s="147">
        <v>43922</v>
      </c>
      <c r="S17" s="107">
        <v>43952</v>
      </c>
      <c r="T17" s="32"/>
      <c r="U17" s="32"/>
      <c r="V17" s="56"/>
      <c r="W17" s="8"/>
      <c r="X17" s="73" t="s">
        <v>82</v>
      </c>
      <c r="Y17" s="52" t="s">
        <v>66</v>
      </c>
      <c r="Z17" s="94">
        <v>796</v>
      </c>
      <c r="AA17" s="76" t="s">
        <v>59</v>
      </c>
      <c r="AB17" s="37">
        <v>1</v>
      </c>
      <c r="AC17" s="76" t="s">
        <v>70</v>
      </c>
      <c r="AD17" s="52" t="s">
        <v>71</v>
      </c>
      <c r="AE17" s="107">
        <v>43952</v>
      </c>
      <c r="AF17" s="107">
        <v>43983</v>
      </c>
      <c r="AG17" s="149">
        <v>44044</v>
      </c>
      <c r="AH17" s="67" t="s">
        <v>285</v>
      </c>
      <c r="AI17" s="32"/>
      <c r="AJ17" s="32"/>
    </row>
    <row r="18" spans="1:36" s="33" customFormat="1" ht="48">
      <c r="A18" s="37">
        <v>3</v>
      </c>
      <c r="B18" s="66">
        <v>2003</v>
      </c>
      <c r="C18" s="52" t="s">
        <v>145</v>
      </c>
      <c r="D18" s="8"/>
      <c r="E18" s="13" t="s">
        <v>131</v>
      </c>
      <c r="F18" s="57" t="s">
        <v>91</v>
      </c>
      <c r="G18" s="211" t="s">
        <v>77</v>
      </c>
      <c r="H18" s="74" t="s">
        <v>169</v>
      </c>
      <c r="I18" s="123" t="s">
        <v>207</v>
      </c>
      <c r="J18" s="166" t="s">
        <v>277</v>
      </c>
      <c r="K18" s="88" t="s">
        <v>317</v>
      </c>
      <c r="L18" s="172" t="s">
        <v>255</v>
      </c>
      <c r="M18" s="129">
        <v>5833.3329999999996</v>
      </c>
      <c r="N18" s="230">
        <f t="shared" si="1"/>
        <v>6999.9995999999992</v>
      </c>
      <c r="O18" s="13" t="s">
        <v>312</v>
      </c>
      <c r="P18" s="52" t="s">
        <v>145</v>
      </c>
      <c r="Q18" s="63" t="s">
        <v>69</v>
      </c>
      <c r="R18" s="147">
        <v>43891</v>
      </c>
      <c r="S18" s="107">
        <v>43922</v>
      </c>
      <c r="T18" s="32"/>
      <c r="U18" s="32"/>
      <c r="V18" s="56"/>
      <c r="W18" s="8"/>
      <c r="X18" s="82" t="s">
        <v>77</v>
      </c>
      <c r="Y18" s="52" t="s">
        <v>66</v>
      </c>
      <c r="Z18" s="94">
        <v>796</v>
      </c>
      <c r="AA18" s="76" t="s">
        <v>59</v>
      </c>
      <c r="AB18" s="37">
        <v>1</v>
      </c>
      <c r="AC18" s="76" t="s">
        <v>70</v>
      </c>
      <c r="AD18" s="52" t="s">
        <v>71</v>
      </c>
      <c r="AE18" s="107">
        <v>43922</v>
      </c>
      <c r="AF18" s="107">
        <v>43923</v>
      </c>
      <c r="AG18" s="149">
        <v>43952</v>
      </c>
      <c r="AH18" s="67" t="s">
        <v>285</v>
      </c>
      <c r="AI18" s="32"/>
      <c r="AJ18" s="32"/>
    </row>
    <row r="19" spans="1:36" s="33" customFormat="1" ht="48">
      <c r="A19" s="37">
        <v>3</v>
      </c>
      <c r="B19" s="66">
        <v>2003</v>
      </c>
      <c r="C19" s="52" t="s">
        <v>145</v>
      </c>
      <c r="D19" s="8"/>
      <c r="E19" s="13" t="s">
        <v>131</v>
      </c>
      <c r="F19" s="57" t="s">
        <v>92</v>
      </c>
      <c r="G19" s="212" t="s">
        <v>359</v>
      </c>
      <c r="H19" s="77" t="s">
        <v>178</v>
      </c>
      <c r="I19" s="125" t="s">
        <v>216</v>
      </c>
      <c r="J19" s="166" t="s">
        <v>277</v>
      </c>
      <c r="K19" s="88" t="s">
        <v>317</v>
      </c>
      <c r="L19" s="172" t="s">
        <v>255</v>
      </c>
      <c r="M19" s="129">
        <v>20833.332999999999</v>
      </c>
      <c r="N19" s="230">
        <f t="shared" si="1"/>
        <v>24999.999599999999</v>
      </c>
      <c r="O19" s="13" t="s">
        <v>312</v>
      </c>
      <c r="P19" s="52" t="s">
        <v>145</v>
      </c>
      <c r="Q19" s="63" t="s">
        <v>69</v>
      </c>
      <c r="R19" s="147">
        <v>43891</v>
      </c>
      <c r="S19" s="107">
        <v>43922</v>
      </c>
      <c r="T19" s="32"/>
      <c r="U19" s="32"/>
      <c r="V19" s="56"/>
      <c r="W19" s="8"/>
      <c r="X19" s="63" t="str">
        <f>G19</f>
        <v>Выполнение работ по ремонту пожарной сигнализации</v>
      </c>
      <c r="Y19" s="52" t="s">
        <v>66</v>
      </c>
      <c r="Z19" s="94">
        <v>796</v>
      </c>
      <c r="AA19" s="76" t="s">
        <v>59</v>
      </c>
      <c r="AB19" s="37">
        <v>1</v>
      </c>
      <c r="AC19" s="76" t="s">
        <v>70</v>
      </c>
      <c r="AD19" s="52" t="s">
        <v>71</v>
      </c>
      <c r="AE19" s="107">
        <v>43922</v>
      </c>
      <c r="AF19" s="107">
        <v>43923</v>
      </c>
      <c r="AG19" s="149">
        <v>43952</v>
      </c>
      <c r="AH19" s="67" t="s">
        <v>285</v>
      </c>
      <c r="AI19" s="32"/>
      <c r="AJ19" s="32"/>
    </row>
    <row r="20" spans="1:36" s="33" customFormat="1" ht="48">
      <c r="A20" s="37">
        <v>3</v>
      </c>
      <c r="B20" s="66">
        <v>2003</v>
      </c>
      <c r="C20" s="52" t="s">
        <v>145</v>
      </c>
      <c r="D20" s="8"/>
      <c r="E20" s="13" t="s">
        <v>131</v>
      </c>
      <c r="F20" s="57" t="s">
        <v>93</v>
      </c>
      <c r="G20" s="213" t="s">
        <v>360</v>
      </c>
      <c r="H20" s="193" t="s">
        <v>179</v>
      </c>
      <c r="I20" s="193" t="s">
        <v>179</v>
      </c>
      <c r="J20" s="166" t="s">
        <v>277</v>
      </c>
      <c r="K20" s="88" t="s">
        <v>317</v>
      </c>
      <c r="L20" s="172" t="s">
        <v>255</v>
      </c>
      <c r="M20" s="129">
        <v>8333.3330000000005</v>
      </c>
      <c r="N20" s="230">
        <f t="shared" si="1"/>
        <v>9999.999600000001</v>
      </c>
      <c r="O20" s="13" t="s">
        <v>312</v>
      </c>
      <c r="P20" s="52" t="s">
        <v>145</v>
      </c>
      <c r="Q20" s="63" t="s">
        <v>69</v>
      </c>
      <c r="R20" s="147">
        <v>43922</v>
      </c>
      <c r="S20" s="107">
        <v>43952</v>
      </c>
      <c r="T20" s="32"/>
      <c r="U20" s="32"/>
      <c r="V20" s="56"/>
      <c r="W20" s="8"/>
      <c r="X20" s="63" t="str">
        <f>G20</f>
        <v>Выполнение работ по ремонту музыкального оборудования</v>
      </c>
      <c r="Y20" s="52" t="s">
        <v>66</v>
      </c>
      <c r="Z20" s="94">
        <v>796</v>
      </c>
      <c r="AA20" s="76" t="s">
        <v>59</v>
      </c>
      <c r="AB20" s="37">
        <v>1</v>
      </c>
      <c r="AC20" s="76" t="s">
        <v>70</v>
      </c>
      <c r="AD20" s="52" t="s">
        <v>71</v>
      </c>
      <c r="AE20" s="107">
        <v>43952</v>
      </c>
      <c r="AF20" s="107">
        <v>43953</v>
      </c>
      <c r="AG20" s="149">
        <v>44074</v>
      </c>
      <c r="AH20" s="67" t="s">
        <v>285</v>
      </c>
      <c r="AI20" s="32"/>
      <c r="AJ20" s="32"/>
    </row>
    <row r="21" spans="1:36" s="33" customFormat="1" ht="48">
      <c r="A21" s="69">
        <v>3</v>
      </c>
      <c r="B21" s="66">
        <v>2003</v>
      </c>
      <c r="C21" s="52" t="s">
        <v>145</v>
      </c>
      <c r="D21" s="8"/>
      <c r="E21" s="13" t="s">
        <v>131</v>
      </c>
      <c r="F21" s="57" t="s">
        <v>94</v>
      </c>
      <c r="G21" s="214" t="s">
        <v>319</v>
      </c>
      <c r="H21" s="102" t="s">
        <v>356</v>
      </c>
      <c r="I21" s="123" t="s">
        <v>357</v>
      </c>
      <c r="J21" s="166" t="s">
        <v>277</v>
      </c>
      <c r="K21" s="88" t="s">
        <v>317</v>
      </c>
      <c r="L21" s="52" t="s">
        <v>316</v>
      </c>
      <c r="M21" s="129">
        <v>475500</v>
      </c>
      <c r="N21" s="230">
        <f t="shared" si="1"/>
        <v>570600</v>
      </c>
      <c r="O21" s="13" t="s">
        <v>313</v>
      </c>
      <c r="P21" s="52" t="s">
        <v>145</v>
      </c>
      <c r="Q21" s="63" t="s">
        <v>318</v>
      </c>
      <c r="R21" s="147">
        <v>43952</v>
      </c>
      <c r="S21" s="105">
        <v>43983</v>
      </c>
      <c r="T21" s="32"/>
      <c r="U21" s="32"/>
      <c r="V21" s="56"/>
      <c r="W21" s="8"/>
      <c r="X21" s="63" t="str">
        <f>G21</f>
        <v>Выполнение работ по ремонту здания душевого павильона ДОЛ "Энергетик"</v>
      </c>
      <c r="Y21" s="52" t="s">
        <v>66</v>
      </c>
      <c r="Z21" s="94">
        <v>796</v>
      </c>
      <c r="AA21" s="76" t="s">
        <v>59</v>
      </c>
      <c r="AB21" s="37">
        <v>1</v>
      </c>
      <c r="AC21" s="76" t="s">
        <v>70</v>
      </c>
      <c r="AD21" s="52" t="s">
        <v>71</v>
      </c>
      <c r="AE21" s="105">
        <v>44013</v>
      </c>
      <c r="AF21" s="105">
        <v>44075</v>
      </c>
      <c r="AG21" s="149">
        <v>44135</v>
      </c>
      <c r="AH21" s="67" t="s">
        <v>285</v>
      </c>
      <c r="AI21" s="32"/>
      <c r="AJ21" s="32"/>
    </row>
    <row r="22" spans="1:36" s="33" customFormat="1" ht="77.25" customHeight="1">
      <c r="A22" s="37">
        <v>3</v>
      </c>
      <c r="B22" s="66">
        <v>2003</v>
      </c>
      <c r="C22" s="52" t="s">
        <v>145</v>
      </c>
      <c r="D22" s="8"/>
      <c r="E22" s="13" t="s">
        <v>131</v>
      </c>
      <c r="F22" s="12" t="s">
        <v>95</v>
      </c>
      <c r="G22" s="215" t="s">
        <v>361</v>
      </c>
      <c r="H22" s="74" t="s">
        <v>169</v>
      </c>
      <c r="I22" s="123" t="s">
        <v>207</v>
      </c>
      <c r="J22" s="166" t="s">
        <v>277</v>
      </c>
      <c r="K22" s="88" t="s">
        <v>317</v>
      </c>
      <c r="L22" s="172" t="s">
        <v>255</v>
      </c>
      <c r="M22" s="129">
        <v>16666.667000000001</v>
      </c>
      <c r="N22" s="230">
        <f t="shared" si="1"/>
        <v>20000.000400000001</v>
      </c>
      <c r="O22" s="13" t="s">
        <v>312</v>
      </c>
      <c r="P22" s="52" t="s">
        <v>145</v>
      </c>
      <c r="Q22" s="88" t="s">
        <v>69</v>
      </c>
      <c r="R22" s="147">
        <v>43891</v>
      </c>
      <c r="S22" s="105">
        <v>43922</v>
      </c>
      <c r="T22" s="32"/>
      <c r="U22" s="32"/>
      <c r="V22" s="56"/>
      <c r="W22" s="8"/>
      <c r="X22" s="82" t="str">
        <f>G22</f>
        <v>Выполнение работ по ремонту кухонного оборудования</v>
      </c>
      <c r="Y22" s="96" t="s">
        <v>66</v>
      </c>
      <c r="Z22" s="94">
        <v>796</v>
      </c>
      <c r="AA22" s="76" t="s">
        <v>59</v>
      </c>
      <c r="AB22" s="37">
        <v>1</v>
      </c>
      <c r="AC22" s="76" t="s">
        <v>70</v>
      </c>
      <c r="AD22" s="52" t="s">
        <v>71</v>
      </c>
      <c r="AE22" s="105">
        <v>43922</v>
      </c>
      <c r="AF22" s="105">
        <v>43923</v>
      </c>
      <c r="AG22" s="149">
        <v>43952</v>
      </c>
      <c r="AH22" s="67" t="s">
        <v>285</v>
      </c>
      <c r="AI22" s="32"/>
      <c r="AJ22" s="32"/>
    </row>
    <row r="23" spans="1:36" s="33" customFormat="1" ht="24.75" customHeight="1">
      <c r="A23" s="274" t="s">
        <v>165</v>
      </c>
      <c r="B23" s="275"/>
      <c r="C23" s="275"/>
      <c r="D23" s="275"/>
      <c r="E23" s="275"/>
      <c r="F23" s="275"/>
      <c r="G23" s="276"/>
      <c r="H23" s="74"/>
      <c r="I23" s="123"/>
      <c r="J23" s="166"/>
      <c r="K23" s="88"/>
      <c r="L23" s="8"/>
      <c r="M23" s="128">
        <f>SUBTOTAL(9,M15:M22)</f>
        <v>548833.33259999997</v>
      </c>
      <c r="N23" s="128">
        <f t="shared" si="1"/>
        <v>658599.99911999993</v>
      </c>
      <c r="O23" s="13"/>
      <c r="P23" s="52"/>
      <c r="Q23" s="88"/>
      <c r="R23" s="15"/>
      <c r="S23" s="105"/>
      <c r="T23" s="32"/>
      <c r="U23" s="32"/>
      <c r="V23" s="56"/>
      <c r="W23" s="8"/>
      <c r="X23" s="82"/>
      <c r="Y23" s="96"/>
      <c r="Z23" s="94"/>
      <c r="AA23" s="76"/>
      <c r="AB23" s="99"/>
      <c r="AC23" s="76"/>
      <c r="AD23" s="52"/>
      <c r="AE23" s="105"/>
      <c r="AF23" s="105"/>
      <c r="AG23" s="13"/>
      <c r="AH23" s="13"/>
      <c r="AI23" s="32"/>
      <c r="AJ23" s="32"/>
    </row>
    <row r="24" spans="1:36" ht="28.5" customHeight="1">
      <c r="A24" s="142" t="s">
        <v>64</v>
      </c>
      <c r="B24" s="95"/>
      <c r="C24" s="143"/>
      <c r="D24" s="143"/>
      <c r="E24" s="95"/>
      <c r="F24" s="87"/>
      <c r="G24" s="144"/>
      <c r="H24" s="41"/>
      <c r="I24" s="31"/>
      <c r="J24" s="166"/>
      <c r="K24" s="62"/>
      <c r="L24" s="19"/>
      <c r="M24" s="129"/>
      <c r="N24" s="129"/>
      <c r="O24" s="13"/>
      <c r="P24" s="8"/>
      <c r="Q24" s="19"/>
      <c r="R24" s="15"/>
      <c r="S24" s="105"/>
      <c r="T24" s="19"/>
      <c r="U24" s="19"/>
      <c r="V24" s="19"/>
      <c r="W24" s="19"/>
      <c r="X24" s="19"/>
      <c r="Y24" s="96"/>
      <c r="Z24" s="41"/>
      <c r="AA24" s="11"/>
      <c r="AB24" s="58"/>
      <c r="AC24" s="80"/>
      <c r="AD24" s="80"/>
      <c r="AE24" s="105"/>
      <c r="AF24" s="105"/>
      <c r="AG24" s="21"/>
      <c r="AH24" s="62"/>
      <c r="AI24" s="19"/>
      <c r="AJ24" s="19"/>
    </row>
    <row r="25" spans="1:36" ht="71.25" customHeight="1">
      <c r="A25" s="37">
        <v>4</v>
      </c>
      <c r="B25" s="70">
        <v>2004</v>
      </c>
      <c r="C25" s="52" t="s">
        <v>145</v>
      </c>
      <c r="D25" s="8"/>
      <c r="E25" s="13" t="s">
        <v>260</v>
      </c>
      <c r="F25" s="12" t="s">
        <v>88</v>
      </c>
      <c r="G25" s="208" t="s">
        <v>250</v>
      </c>
      <c r="H25" s="76" t="s">
        <v>170</v>
      </c>
      <c r="I25" s="52" t="s">
        <v>208</v>
      </c>
      <c r="J25" s="166" t="s">
        <v>277</v>
      </c>
      <c r="K25" s="88" t="s">
        <v>321</v>
      </c>
      <c r="L25" s="172" t="s">
        <v>255</v>
      </c>
      <c r="M25" s="129">
        <v>10000</v>
      </c>
      <c r="N25" s="129">
        <v>10000</v>
      </c>
      <c r="O25" s="13" t="s">
        <v>312</v>
      </c>
      <c r="P25" s="52" t="s">
        <v>145</v>
      </c>
      <c r="Q25" s="88" t="s">
        <v>69</v>
      </c>
      <c r="R25" s="147">
        <v>44136</v>
      </c>
      <c r="S25" s="108">
        <v>44166</v>
      </c>
      <c r="T25" s="88"/>
      <c r="U25" s="88"/>
      <c r="V25" s="93"/>
      <c r="W25" s="91"/>
      <c r="X25" s="82" t="s">
        <v>252</v>
      </c>
      <c r="Y25" s="96" t="s">
        <v>66</v>
      </c>
      <c r="Z25" s="100">
        <v>796</v>
      </c>
      <c r="AA25" s="76" t="s">
        <v>162</v>
      </c>
      <c r="AB25" s="37">
        <v>1</v>
      </c>
      <c r="AC25" s="74">
        <v>89701000</v>
      </c>
      <c r="AD25" s="74" t="s">
        <v>164</v>
      </c>
      <c r="AE25" s="108">
        <v>44166</v>
      </c>
      <c r="AF25" s="108">
        <v>44167</v>
      </c>
      <c r="AG25" s="108">
        <v>44168</v>
      </c>
      <c r="AH25" s="12" t="s">
        <v>320</v>
      </c>
      <c r="AI25" s="19"/>
      <c r="AJ25" s="19"/>
    </row>
    <row r="26" spans="1:36" s="33" customFormat="1" ht="90" customHeight="1">
      <c r="A26" s="37">
        <v>4</v>
      </c>
      <c r="B26" s="70">
        <v>2004</v>
      </c>
      <c r="C26" s="52" t="s">
        <v>145</v>
      </c>
      <c r="D26" s="8"/>
      <c r="E26" s="13" t="s">
        <v>260</v>
      </c>
      <c r="F26" s="12" t="s">
        <v>89</v>
      </c>
      <c r="G26" s="208" t="s">
        <v>251</v>
      </c>
      <c r="H26" s="76" t="s">
        <v>170</v>
      </c>
      <c r="I26" s="52" t="s">
        <v>208</v>
      </c>
      <c r="J26" s="166" t="s">
        <v>277</v>
      </c>
      <c r="K26" s="88" t="s">
        <v>321</v>
      </c>
      <c r="L26" s="172" t="s">
        <v>255</v>
      </c>
      <c r="M26" s="129">
        <v>9000</v>
      </c>
      <c r="N26" s="129">
        <v>9000</v>
      </c>
      <c r="O26" s="13" t="s">
        <v>312</v>
      </c>
      <c r="P26" s="52" t="s">
        <v>145</v>
      </c>
      <c r="Q26" s="88" t="s">
        <v>69</v>
      </c>
      <c r="R26" s="147">
        <v>44105</v>
      </c>
      <c r="S26" s="108">
        <v>44136</v>
      </c>
      <c r="T26" s="88"/>
      <c r="U26" s="88"/>
      <c r="V26" s="93"/>
      <c r="W26" s="91"/>
      <c r="X26" s="82" t="s">
        <v>251</v>
      </c>
      <c r="Y26" s="96" t="s">
        <v>66</v>
      </c>
      <c r="Z26" s="100">
        <v>796</v>
      </c>
      <c r="AA26" s="76" t="s">
        <v>162</v>
      </c>
      <c r="AB26" s="37">
        <v>1</v>
      </c>
      <c r="AC26" s="74">
        <v>89701000</v>
      </c>
      <c r="AD26" s="74" t="s">
        <v>164</v>
      </c>
      <c r="AE26" s="108">
        <v>44136</v>
      </c>
      <c r="AF26" s="108">
        <v>44137</v>
      </c>
      <c r="AG26" s="108">
        <v>44138</v>
      </c>
      <c r="AH26" s="12" t="s">
        <v>285</v>
      </c>
      <c r="AI26" s="32"/>
      <c r="AJ26" s="32"/>
    </row>
    <row r="27" spans="1:36" s="33" customFormat="1" ht="48">
      <c r="A27" s="37">
        <v>4</v>
      </c>
      <c r="B27" s="70">
        <v>2004</v>
      </c>
      <c r="C27" s="52" t="s">
        <v>145</v>
      </c>
      <c r="D27" s="8"/>
      <c r="E27" s="13" t="s">
        <v>260</v>
      </c>
      <c r="F27" s="12" t="s">
        <v>90</v>
      </c>
      <c r="G27" s="208" t="s">
        <v>322</v>
      </c>
      <c r="H27" s="76" t="s">
        <v>170</v>
      </c>
      <c r="I27" s="52" t="s">
        <v>208</v>
      </c>
      <c r="J27" s="166" t="s">
        <v>277</v>
      </c>
      <c r="K27" s="88" t="s">
        <v>321</v>
      </c>
      <c r="L27" s="172" t="s">
        <v>255</v>
      </c>
      <c r="M27" s="129">
        <v>1500</v>
      </c>
      <c r="N27" s="129">
        <v>1500</v>
      </c>
      <c r="O27" s="13" t="s">
        <v>312</v>
      </c>
      <c r="P27" s="52" t="s">
        <v>145</v>
      </c>
      <c r="Q27" s="88" t="s">
        <v>69</v>
      </c>
      <c r="R27" s="147">
        <v>44044</v>
      </c>
      <c r="S27" s="108">
        <v>44075</v>
      </c>
      <c r="T27" s="90"/>
      <c r="U27" s="88"/>
      <c r="V27" s="93"/>
      <c r="W27" s="91"/>
      <c r="X27" s="82" t="s">
        <v>253</v>
      </c>
      <c r="Y27" s="96" t="s">
        <v>66</v>
      </c>
      <c r="Z27" s="100">
        <v>796</v>
      </c>
      <c r="AA27" s="76" t="s">
        <v>162</v>
      </c>
      <c r="AB27" s="37">
        <v>1</v>
      </c>
      <c r="AC27" s="74">
        <v>89701000</v>
      </c>
      <c r="AD27" s="74" t="s">
        <v>164</v>
      </c>
      <c r="AE27" s="108">
        <v>44075</v>
      </c>
      <c r="AF27" s="108">
        <v>44076</v>
      </c>
      <c r="AG27" s="108">
        <v>44104</v>
      </c>
      <c r="AH27" s="12" t="s">
        <v>285</v>
      </c>
      <c r="AI27" s="32"/>
      <c r="AJ27" s="32"/>
    </row>
    <row r="28" spans="1:36" s="33" customFormat="1" ht="48">
      <c r="A28" s="37">
        <v>4</v>
      </c>
      <c r="B28" s="70">
        <v>2004</v>
      </c>
      <c r="C28" s="52" t="s">
        <v>145</v>
      </c>
      <c r="D28" s="8"/>
      <c r="E28" s="13" t="s">
        <v>260</v>
      </c>
      <c r="F28" s="12" t="s">
        <v>91</v>
      </c>
      <c r="G28" s="208" t="s">
        <v>278</v>
      </c>
      <c r="H28" s="76" t="s">
        <v>170</v>
      </c>
      <c r="I28" s="52" t="s">
        <v>208</v>
      </c>
      <c r="J28" s="166" t="s">
        <v>277</v>
      </c>
      <c r="K28" s="88" t="s">
        <v>321</v>
      </c>
      <c r="L28" s="172" t="s">
        <v>255</v>
      </c>
      <c r="M28" s="129">
        <v>4583.3329999999996</v>
      </c>
      <c r="N28" s="129">
        <f>M28*1.2</f>
        <v>5499.9995999999992</v>
      </c>
      <c r="O28" s="13" t="s">
        <v>312</v>
      </c>
      <c r="P28" s="52" t="s">
        <v>145</v>
      </c>
      <c r="Q28" s="88" t="s">
        <v>69</v>
      </c>
      <c r="R28" s="147">
        <v>43891</v>
      </c>
      <c r="S28" s="108">
        <v>43922</v>
      </c>
      <c r="T28" s="88"/>
      <c r="U28" s="88"/>
      <c r="V28" s="93"/>
      <c r="W28" s="91"/>
      <c r="X28" s="82" t="s">
        <v>246</v>
      </c>
      <c r="Y28" s="96" t="s">
        <v>66</v>
      </c>
      <c r="Z28" s="100">
        <v>796</v>
      </c>
      <c r="AA28" s="76" t="s">
        <v>162</v>
      </c>
      <c r="AB28" s="37">
        <v>2</v>
      </c>
      <c r="AC28" s="76" t="s">
        <v>70</v>
      </c>
      <c r="AD28" s="52" t="s">
        <v>307</v>
      </c>
      <c r="AE28" s="108">
        <v>43922</v>
      </c>
      <c r="AF28" s="108">
        <v>43922</v>
      </c>
      <c r="AG28" s="108">
        <v>43952</v>
      </c>
      <c r="AH28" s="12" t="s">
        <v>285</v>
      </c>
      <c r="AI28" s="32"/>
      <c r="AJ28" s="32"/>
    </row>
    <row r="29" spans="1:36" s="33" customFormat="1" ht="36" customHeight="1">
      <c r="A29" s="277" t="s">
        <v>165</v>
      </c>
      <c r="B29" s="278"/>
      <c r="C29" s="278"/>
      <c r="D29" s="278"/>
      <c r="E29" s="278"/>
      <c r="F29" s="278"/>
      <c r="G29" s="279"/>
      <c r="H29" s="75"/>
      <c r="I29" s="124"/>
      <c r="J29" s="166"/>
      <c r="K29" s="63"/>
      <c r="L29" s="8"/>
      <c r="M29" s="128">
        <f>SUBTOTAL(9,M25:M28)</f>
        <v>25083.332999999999</v>
      </c>
      <c r="N29" s="128">
        <f>SUBTOTAL(9,N25:N28)</f>
        <v>25999.999599999999</v>
      </c>
      <c r="O29" s="13"/>
      <c r="P29" s="52"/>
      <c r="Q29" s="63"/>
      <c r="R29" s="15"/>
      <c r="S29" s="105"/>
      <c r="T29" s="63"/>
      <c r="U29" s="89"/>
      <c r="V29" s="92"/>
      <c r="W29" s="91"/>
      <c r="X29" s="71"/>
      <c r="Y29" s="96"/>
      <c r="Z29" s="100"/>
      <c r="AA29" s="76"/>
      <c r="AB29" s="69"/>
      <c r="AC29" s="102"/>
      <c r="AD29" s="102"/>
      <c r="AE29" s="105"/>
      <c r="AF29" s="105"/>
      <c r="AG29" s="13"/>
      <c r="AH29" s="13"/>
      <c r="AI29" s="32"/>
      <c r="AJ29" s="32"/>
    </row>
    <row r="30" spans="1:36" ht="24" customHeight="1">
      <c r="A30" s="142" t="s">
        <v>65</v>
      </c>
      <c r="B30" s="95"/>
      <c r="C30" s="143"/>
      <c r="D30" s="143"/>
      <c r="E30" s="95"/>
      <c r="F30" s="87"/>
      <c r="G30" s="145"/>
      <c r="H30" s="41"/>
      <c r="I30" s="31"/>
      <c r="J30" s="166"/>
      <c r="K30" s="18"/>
      <c r="L30" s="8"/>
      <c r="M30" s="129"/>
      <c r="N30" s="129"/>
      <c r="O30" s="13"/>
      <c r="P30" s="19"/>
      <c r="Q30" s="78"/>
      <c r="R30" s="19"/>
      <c r="S30" s="106"/>
      <c r="T30" s="19"/>
      <c r="U30" s="19"/>
      <c r="V30" s="19"/>
      <c r="W30" s="19"/>
      <c r="X30" s="19"/>
      <c r="Y30" s="19"/>
      <c r="Z30" s="41"/>
      <c r="AA30" s="19"/>
      <c r="AB30" s="19"/>
      <c r="AC30" s="53"/>
      <c r="AD30" s="53"/>
      <c r="AE30" s="106"/>
      <c r="AF30" s="106"/>
      <c r="AG30" s="21"/>
      <c r="AH30" s="62"/>
      <c r="AI30" s="19"/>
      <c r="AJ30" s="19"/>
    </row>
    <row r="31" spans="1:36" s="33" customFormat="1" ht="48" customHeight="1">
      <c r="A31" s="37">
        <v>8</v>
      </c>
      <c r="B31" s="70">
        <v>2008</v>
      </c>
      <c r="C31" s="52" t="s">
        <v>145</v>
      </c>
      <c r="D31" s="8"/>
      <c r="E31" s="13" t="s">
        <v>131</v>
      </c>
      <c r="F31" s="12" t="s">
        <v>88</v>
      </c>
      <c r="G31" s="216" t="s">
        <v>78</v>
      </c>
      <c r="H31" s="74" t="s">
        <v>171</v>
      </c>
      <c r="I31" s="123" t="s">
        <v>209</v>
      </c>
      <c r="J31" s="166" t="s">
        <v>277</v>
      </c>
      <c r="K31" s="88" t="s">
        <v>321</v>
      </c>
      <c r="L31" s="52" t="s">
        <v>316</v>
      </c>
      <c r="M31" s="129">
        <v>41666.667000000001</v>
      </c>
      <c r="N31" s="129">
        <f>M31*1.2</f>
        <v>50000.000399999997</v>
      </c>
      <c r="O31" s="13" t="s">
        <v>312</v>
      </c>
      <c r="P31" s="52" t="s">
        <v>145</v>
      </c>
      <c r="Q31" s="63" t="s">
        <v>69</v>
      </c>
      <c r="R31" s="147">
        <v>43922</v>
      </c>
      <c r="S31" s="107">
        <v>43952</v>
      </c>
      <c r="T31" s="205"/>
      <c r="U31" s="205"/>
      <c r="V31" s="150"/>
      <c r="W31" s="8"/>
      <c r="X31" s="83" t="s">
        <v>78</v>
      </c>
      <c r="Y31" s="52" t="s">
        <v>66</v>
      </c>
      <c r="Z31" s="94">
        <v>796</v>
      </c>
      <c r="AA31" s="76" t="s">
        <v>59</v>
      </c>
      <c r="AB31" s="37">
        <v>1</v>
      </c>
      <c r="AC31" s="76" t="s">
        <v>70</v>
      </c>
      <c r="AD31" s="52" t="s">
        <v>71</v>
      </c>
      <c r="AE31" s="107">
        <v>43952</v>
      </c>
      <c r="AF31" s="107">
        <v>43953</v>
      </c>
      <c r="AG31" s="149">
        <v>43983</v>
      </c>
      <c r="AH31" s="12" t="s">
        <v>285</v>
      </c>
      <c r="AI31" s="32"/>
      <c r="AJ31" s="32"/>
    </row>
    <row r="32" spans="1:36" s="33" customFormat="1" ht="62.25" customHeight="1">
      <c r="A32" s="37">
        <v>8</v>
      </c>
      <c r="B32" s="70">
        <v>2008</v>
      </c>
      <c r="C32" s="52" t="s">
        <v>145</v>
      </c>
      <c r="D32" s="8"/>
      <c r="E32" s="13" t="s">
        <v>131</v>
      </c>
      <c r="F32" s="12" t="s">
        <v>89</v>
      </c>
      <c r="G32" s="208" t="s">
        <v>141</v>
      </c>
      <c r="H32" s="76" t="s">
        <v>172</v>
      </c>
      <c r="I32" s="89" t="s">
        <v>210</v>
      </c>
      <c r="J32" s="166" t="s">
        <v>277</v>
      </c>
      <c r="K32" s="88" t="s">
        <v>321</v>
      </c>
      <c r="L32" s="172" t="s">
        <v>255</v>
      </c>
      <c r="M32" s="129">
        <v>5297550.83</v>
      </c>
      <c r="N32" s="129">
        <f>M32*1.2</f>
        <v>6357060.9960000003</v>
      </c>
      <c r="O32" s="13" t="s">
        <v>358</v>
      </c>
      <c r="P32" s="52" t="s">
        <v>145</v>
      </c>
      <c r="Q32" s="226" t="s">
        <v>308</v>
      </c>
      <c r="R32" s="147">
        <v>43862</v>
      </c>
      <c r="S32" s="108">
        <v>43891</v>
      </c>
      <c r="T32" s="205"/>
      <c r="U32" s="205"/>
      <c r="V32" s="150"/>
      <c r="W32" s="8"/>
      <c r="X32" s="82" t="s">
        <v>141</v>
      </c>
      <c r="Y32" s="52" t="s">
        <v>66</v>
      </c>
      <c r="Z32" s="94">
        <v>796</v>
      </c>
      <c r="AA32" s="76" t="s">
        <v>59</v>
      </c>
      <c r="AB32" s="37">
        <v>1</v>
      </c>
      <c r="AC32" s="76" t="s">
        <v>70</v>
      </c>
      <c r="AD32" s="52" t="s">
        <v>71</v>
      </c>
      <c r="AE32" s="108">
        <v>43891</v>
      </c>
      <c r="AF32" s="108">
        <v>43952</v>
      </c>
      <c r="AG32" s="149">
        <v>44044</v>
      </c>
      <c r="AH32" s="12" t="s">
        <v>285</v>
      </c>
      <c r="AI32" s="32"/>
      <c r="AJ32" s="32"/>
    </row>
    <row r="33" spans="1:36" s="33" customFormat="1" ht="108.75" customHeight="1">
      <c r="A33" s="37">
        <v>8</v>
      </c>
      <c r="B33" s="70">
        <v>2008</v>
      </c>
      <c r="C33" s="52" t="s">
        <v>145</v>
      </c>
      <c r="D33" s="8"/>
      <c r="E33" s="13" t="s">
        <v>131</v>
      </c>
      <c r="F33" s="12" t="s">
        <v>90</v>
      </c>
      <c r="G33" s="217" t="s">
        <v>79</v>
      </c>
      <c r="H33" s="76" t="s">
        <v>173</v>
      </c>
      <c r="I33" s="86" t="s">
        <v>211</v>
      </c>
      <c r="J33" s="166" t="s">
        <v>277</v>
      </c>
      <c r="K33" s="88" t="s">
        <v>321</v>
      </c>
      <c r="L33" s="172" t="s">
        <v>255</v>
      </c>
      <c r="M33" s="129">
        <v>10000</v>
      </c>
      <c r="N33" s="129">
        <f>M33</f>
        <v>10000</v>
      </c>
      <c r="O33" s="13" t="s">
        <v>312</v>
      </c>
      <c r="P33" s="52" t="s">
        <v>145</v>
      </c>
      <c r="Q33" s="63" t="s">
        <v>69</v>
      </c>
      <c r="R33" s="147">
        <v>43922</v>
      </c>
      <c r="S33" s="108">
        <v>43952</v>
      </c>
      <c r="T33" s="90"/>
      <c r="U33" s="89"/>
      <c r="V33" s="93"/>
      <c r="W33" s="91"/>
      <c r="X33" s="66" t="s">
        <v>79</v>
      </c>
      <c r="Y33" s="52" t="s">
        <v>66</v>
      </c>
      <c r="Z33" s="94">
        <v>796</v>
      </c>
      <c r="AA33" s="76" t="s">
        <v>59</v>
      </c>
      <c r="AB33" s="37">
        <v>1</v>
      </c>
      <c r="AC33" s="76" t="s">
        <v>70</v>
      </c>
      <c r="AD33" s="52" t="s">
        <v>71</v>
      </c>
      <c r="AE33" s="108">
        <v>43952</v>
      </c>
      <c r="AF33" s="108">
        <v>43953</v>
      </c>
      <c r="AG33" s="108">
        <v>43983</v>
      </c>
      <c r="AH33" s="12" t="s">
        <v>285</v>
      </c>
      <c r="AI33" s="32"/>
      <c r="AJ33" s="32"/>
    </row>
    <row r="34" spans="1:36" s="33" customFormat="1" ht="95.25" customHeight="1">
      <c r="A34" s="39">
        <v>8</v>
      </c>
      <c r="B34" s="70">
        <v>2008</v>
      </c>
      <c r="C34" s="52" t="s">
        <v>145</v>
      </c>
      <c r="D34" s="8"/>
      <c r="E34" s="13" t="s">
        <v>131</v>
      </c>
      <c r="F34" s="12" t="s">
        <v>91</v>
      </c>
      <c r="G34" s="209" t="s">
        <v>286</v>
      </c>
      <c r="H34" s="77" t="s">
        <v>174</v>
      </c>
      <c r="I34" s="125" t="s">
        <v>212</v>
      </c>
      <c r="J34" s="166" t="s">
        <v>277</v>
      </c>
      <c r="K34" s="88" t="s">
        <v>321</v>
      </c>
      <c r="L34" s="172" t="s">
        <v>255</v>
      </c>
      <c r="M34" s="129">
        <v>75000</v>
      </c>
      <c r="N34" s="129">
        <f>M34*1.2</f>
        <v>90000</v>
      </c>
      <c r="O34" s="13" t="s">
        <v>312</v>
      </c>
      <c r="P34" s="52" t="s">
        <v>145</v>
      </c>
      <c r="Q34" s="63" t="s">
        <v>69</v>
      </c>
      <c r="R34" s="147">
        <v>43922</v>
      </c>
      <c r="S34" s="107">
        <v>43952</v>
      </c>
      <c r="T34" s="88"/>
      <c r="U34" s="89"/>
      <c r="V34" s="93"/>
      <c r="W34" s="91"/>
      <c r="X34" s="84" t="str">
        <f>G34</f>
        <v>Оказание услуг дератизации и дезинсекции, дезинфекции, лаврицидной обработки</v>
      </c>
      <c r="Y34" s="52" t="s">
        <v>66</v>
      </c>
      <c r="Z34" s="94">
        <v>796</v>
      </c>
      <c r="AA34" s="76" t="s">
        <v>59</v>
      </c>
      <c r="AB34" s="37">
        <v>1</v>
      </c>
      <c r="AC34" s="76" t="s">
        <v>70</v>
      </c>
      <c r="AD34" s="52" t="s">
        <v>71</v>
      </c>
      <c r="AE34" s="108">
        <v>43952</v>
      </c>
      <c r="AF34" s="108">
        <v>43953</v>
      </c>
      <c r="AG34" s="108">
        <v>44074</v>
      </c>
      <c r="AH34" s="12" t="s">
        <v>285</v>
      </c>
      <c r="AI34" s="32"/>
      <c r="AJ34" s="32"/>
    </row>
    <row r="35" spans="1:36" s="33" customFormat="1" ht="33" customHeight="1">
      <c r="A35" s="39">
        <v>8</v>
      </c>
      <c r="B35" s="70">
        <v>2008</v>
      </c>
      <c r="C35" s="52" t="s">
        <v>145</v>
      </c>
      <c r="D35" s="8"/>
      <c r="E35" s="13" t="s">
        <v>131</v>
      </c>
      <c r="F35" s="12" t="s">
        <v>92</v>
      </c>
      <c r="G35" s="218" t="s">
        <v>80</v>
      </c>
      <c r="H35" s="77" t="s">
        <v>175</v>
      </c>
      <c r="I35" s="125" t="s">
        <v>213</v>
      </c>
      <c r="J35" s="166" t="s">
        <v>277</v>
      </c>
      <c r="K35" s="88" t="s">
        <v>321</v>
      </c>
      <c r="L35" s="172" t="s">
        <v>255</v>
      </c>
      <c r="M35" s="129">
        <v>132750</v>
      </c>
      <c r="N35" s="129">
        <f>M35*1.2</f>
        <v>159300</v>
      </c>
      <c r="O35" s="206" t="s">
        <v>313</v>
      </c>
      <c r="P35" s="52" t="s">
        <v>145</v>
      </c>
      <c r="Q35" s="226" t="s">
        <v>308</v>
      </c>
      <c r="R35" s="147">
        <v>43862</v>
      </c>
      <c r="S35" s="107">
        <v>43891</v>
      </c>
      <c r="T35" s="205"/>
      <c r="U35" s="205"/>
      <c r="V35" s="150"/>
      <c r="W35" s="8"/>
      <c r="X35" s="73" t="s">
        <v>80</v>
      </c>
      <c r="Y35" s="52" t="s">
        <v>66</v>
      </c>
      <c r="Z35" s="94">
        <v>796</v>
      </c>
      <c r="AA35" s="76" t="s">
        <v>59</v>
      </c>
      <c r="AB35" s="37">
        <v>1</v>
      </c>
      <c r="AC35" s="76" t="s">
        <v>70</v>
      </c>
      <c r="AD35" s="52" t="s">
        <v>71</v>
      </c>
      <c r="AE35" s="107">
        <v>43891</v>
      </c>
      <c r="AF35" s="107">
        <v>43952</v>
      </c>
      <c r="AG35" s="149">
        <v>44074</v>
      </c>
      <c r="AH35" s="12" t="s">
        <v>285</v>
      </c>
      <c r="AI35" s="32"/>
      <c r="AJ35" s="32"/>
    </row>
    <row r="36" spans="1:36" s="33" customFormat="1" ht="46.5" customHeight="1">
      <c r="A36" s="39">
        <v>8</v>
      </c>
      <c r="B36" s="70">
        <v>2008</v>
      </c>
      <c r="C36" s="52" t="s">
        <v>145</v>
      </c>
      <c r="D36" s="8"/>
      <c r="E36" s="13" t="s">
        <v>131</v>
      </c>
      <c r="F36" s="12" t="s">
        <v>93</v>
      </c>
      <c r="G36" s="218" t="s">
        <v>142</v>
      </c>
      <c r="H36" s="77" t="s">
        <v>176</v>
      </c>
      <c r="I36" s="125" t="s">
        <v>214</v>
      </c>
      <c r="J36" s="166" t="s">
        <v>277</v>
      </c>
      <c r="K36" s="88" t="s">
        <v>321</v>
      </c>
      <c r="L36" s="172" t="s">
        <v>255</v>
      </c>
      <c r="M36" s="129">
        <v>199333.33300000001</v>
      </c>
      <c r="N36" s="129">
        <f>M36*1.2</f>
        <v>239199.99960000001</v>
      </c>
      <c r="O36" s="206" t="s">
        <v>313</v>
      </c>
      <c r="P36" s="52" t="s">
        <v>145</v>
      </c>
      <c r="Q36" s="226" t="s">
        <v>308</v>
      </c>
      <c r="R36" s="147">
        <v>43891</v>
      </c>
      <c r="S36" s="107">
        <v>43922</v>
      </c>
      <c r="T36" s="205"/>
      <c r="U36" s="205"/>
      <c r="V36" s="150"/>
      <c r="W36" s="8"/>
      <c r="X36" s="73" t="s">
        <v>142</v>
      </c>
      <c r="Y36" s="52" t="s">
        <v>66</v>
      </c>
      <c r="Z36" s="94">
        <v>796</v>
      </c>
      <c r="AA36" s="76" t="s">
        <v>59</v>
      </c>
      <c r="AB36" s="37">
        <v>1</v>
      </c>
      <c r="AC36" s="76" t="s">
        <v>70</v>
      </c>
      <c r="AD36" s="52" t="s">
        <v>71</v>
      </c>
      <c r="AE36" s="107">
        <v>43951</v>
      </c>
      <c r="AF36" s="107">
        <v>43952</v>
      </c>
      <c r="AG36" s="149">
        <v>44074</v>
      </c>
      <c r="AH36" s="12" t="s">
        <v>285</v>
      </c>
      <c r="AI36" s="32"/>
      <c r="AJ36" s="32"/>
    </row>
    <row r="37" spans="1:36" s="33" customFormat="1" ht="103.5" customHeight="1">
      <c r="A37" s="39">
        <v>8</v>
      </c>
      <c r="B37" s="70">
        <v>2008</v>
      </c>
      <c r="C37" s="52" t="s">
        <v>145</v>
      </c>
      <c r="D37" s="8"/>
      <c r="E37" s="13" t="s">
        <v>131</v>
      </c>
      <c r="F37" s="12" t="s">
        <v>94</v>
      </c>
      <c r="G37" s="207" t="s">
        <v>289</v>
      </c>
      <c r="H37" s="77" t="s">
        <v>296</v>
      </c>
      <c r="I37" s="125" t="s">
        <v>295</v>
      </c>
      <c r="J37" s="166" t="s">
        <v>277</v>
      </c>
      <c r="K37" s="88" t="s">
        <v>321</v>
      </c>
      <c r="L37" s="172" t="s">
        <v>255</v>
      </c>
      <c r="M37" s="129">
        <v>6000</v>
      </c>
      <c r="N37" s="129">
        <f t="shared" ref="N37:N42" si="2">M37</f>
        <v>6000</v>
      </c>
      <c r="O37" s="13" t="s">
        <v>312</v>
      </c>
      <c r="P37" s="52" t="s">
        <v>145</v>
      </c>
      <c r="Q37" s="88" t="s">
        <v>69</v>
      </c>
      <c r="R37" s="147">
        <v>43922</v>
      </c>
      <c r="S37" s="107">
        <v>43952</v>
      </c>
      <c r="T37" s="90"/>
      <c r="U37" s="88"/>
      <c r="V37" s="82"/>
      <c r="W37" s="37"/>
      <c r="X37" s="73" t="str">
        <f>G37</f>
        <v>Оказание услуг по реагированию на сообщения о срабатывании тревожной сигнализации на подключенных к пультам централизованного наблюдения объектах</v>
      </c>
      <c r="Y37" s="52" t="s">
        <v>66</v>
      </c>
      <c r="Z37" s="94">
        <v>796</v>
      </c>
      <c r="AA37" s="76" t="s">
        <v>59</v>
      </c>
      <c r="AB37" s="37">
        <v>1</v>
      </c>
      <c r="AC37" s="76" t="s">
        <v>70</v>
      </c>
      <c r="AD37" s="52" t="s">
        <v>71</v>
      </c>
      <c r="AE37" s="107">
        <v>43952</v>
      </c>
      <c r="AF37" s="107">
        <v>43983</v>
      </c>
      <c r="AG37" s="149">
        <v>44074</v>
      </c>
      <c r="AH37" s="12" t="s">
        <v>285</v>
      </c>
      <c r="AI37" s="32"/>
      <c r="AJ37" s="32"/>
    </row>
    <row r="38" spans="1:36" s="33" customFormat="1" ht="39" customHeight="1">
      <c r="A38" s="39">
        <v>8</v>
      </c>
      <c r="B38" s="70">
        <v>2008</v>
      </c>
      <c r="C38" s="52" t="s">
        <v>145</v>
      </c>
      <c r="D38" s="8"/>
      <c r="E38" s="13" t="s">
        <v>131</v>
      </c>
      <c r="F38" s="12" t="s">
        <v>95</v>
      </c>
      <c r="G38" s="73" t="s">
        <v>288</v>
      </c>
      <c r="H38" s="77" t="s">
        <v>177</v>
      </c>
      <c r="I38" s="125" t="s">
        <v>215</v>
      </c>
      <c r="J38" s="166" t="s">
        <v>277</v>
      </c>
      <c r="K38" s="88" t="s">
        <v>321</v>
      </c>
      <c r="L38" s="172" t="s">
        <v>255</v>
      </c>
      <c r="M38" s="129">
        <v>5000</v>
      </c>
      <c r="N38" s="129">
        <f t="shared" si="2"/>
        <v>5000</v>
      </c>
      <c r="O38" s="13" t="s">
        <v>312</v>
      </c>
      <c r="P38" s="52" t="s">
        <v>145</v>
      </c>
      <c r="Q38" s="63" t="s">
        <v>69</v>
      </c>
      <c r="R38" s="147">
        <v>43862</v>
      </c>
      <c r="S38" s="107">
        <v>43891</v>
      </c>
      <c r="T38" s="205"/>
      <c r="U38" s="205"/>
      <c r="V38" s="150"/>
      <c r="W38" s="8"/>
      <c r="X38" s="73" t="str">
        <f>G38</f>
        <v>Оказание услуг по обучению персонала по охране труда</v>
      </c>
      <c r="Y38" s="52" t="s">
        <v>66</v>
      </c>
      <c r="Z38" s="94">
        <v>796</v>
      </c>
      <c r="AA38" s="76" t="s">
        <v>59</v>
      </c>
      <c r="AB38" s="37">
        <v>1</v>
      </c>
      <c r="AC38" s="76" t="s">
        <v>70</v>
      </c>
      <c r="AD38" s="52" t="s">
        <v>71</v>
      </c>
      <c r="AE38" s="107">
        <v>43891</v>
      </c>
      <c r="AF38" s="107">
        <v>43891</v>
      </c>
      <c r="AG38" s="149">
        <v>43951</v>
      </c>
      <c r="AH38" s="12" t="s">
        <v>285</v>
      </c>
      <c r="AI38" s="32"/>
      <c r="AJ38" s="32"/>
    </row>
    <row r="39" spans="1:36" s="33" customFormat="1" ht="105" customHeight="1">
      <c r="A39" s="39">
        <v>8</v>
      </c>
      <c r="B39" s="70">
        <v>2008</v>
      </c>
      <c r="C39" s="52" t="s">
        <v>145</v>
      </c>
      <c r="D39" s="8"/>
      <c r="E39" s="13" t="s">
        <v>131</v>
      </c>
      <c r="F39" s="12" t="s">
        <v>96</v>
      </c>
      <c r="G39" s="207" t="s">
        <v>134</v>
      </c>
      <c r="H39" s="77" t="s">
        <v>177</v>
      </c>
      <c r="I39" s="125" t="s">
        <v>215</v>
      </c>
      <c r="J39" s="166" t="s">
        <v>277</v>
      </c>
      <c r="K39" s="88" t="s">
        <v>321</v>
      </c>
      <c r="L39" s="172" t="s">
        <v>255</v>
      </c>
      <c r="M39" s="129">
        <v>7000</v>
      </c>
      <c r="N39" s="129">
        <f t="shared" si="2"/>
        <v>7000</v>
      </c>
      <c r="O39" s="13" t="s">
        <v>312</v>
      </c>
      <c r="P39" s="52" t="s">
        <v>145</v>
      </c>
      <c r="Q39" s="63" t="s">
        <v>69</v>
      </c>
      <c r="R39" s="147">
        <v>43922</v>
      </c>
      <c r="S39" s="107">
        <v>43952</v>
      </c>
      <c r="T39" s="90"/>
      <c r="U39" s="88"/>
      <c r="V39" s="93"/>
      <c r="W39" s="91"/>
      <c r="X39" s="73" t="s">
        <v>134</v>
      </c>
      <c r="Y39" s="52" t="s">
        <v>66</v>
      </c>
      <c r="Z39" s="94">
        <v>796</v>
      </c>
      <c r="AA39" s="76" t="s">
        <v>59</v>
      </c>
      <c r="AB39" s="37">
        <v>1</v>
      </c>
      <c r="AC39" s="76" t="s">
        <v>70</v>
      </c>
      <c r="AD39" s="52" t="s">
        <v>71</v>
      </c>
      <c r="AE39" s="107">
        <v>43952</v>
      </c>
      <c r="AF39" s="107">
        <v>43953</v>
      </c>
      <c r="AG39" s="107">
        <v>43954</v>
      </c>
      <c r="AH39" s="12" t="s">
        <v>285</v>
      </c>
      <c r="AI39" s="32"/>
      <c r="AJ39" s="32"/>
    </row>
    <row r="40" spans="1:36" s="33" customFormat="1" ht="44.25" customHeight="1">
      <c r="A40" s="39">
        <v>8</v>
      </c>
      <c r="B40" s="70">
        <v>2008</v>
      </c>
      <c r="C40" s="52" t="s">
        <v>145</v>
      </c>
      <c r="D40" s="8"/>
      <c r="E40" s="13" t="s">
        <v>131</v>
      </c>
      <c r="F40" s="12" t="s">
        <v>269</v>
      </c>
      <c r="G40" s="207" t="s">
        <v>136</v>
      </c>
      <c r="H40" s="77" t="s">
        <v>177</v>
      </c>
      <c r="I40" s="125" t="s">
        <v>215</v>
      </c>
      <c r="J40" s="166" t="s">
        <v>277</v>
      </c>
      <c r="K40" s="88" t="s">
        <v>321</v>
      </c>
      <c r="L40" s="172" t="s">
        <v>255</v>
      </c>
      <c r="M40" s="129">
        <v>7000</v>
      </c>
      <c r="N40" s="129">
        <f t="shared" si="2"/>
        <v>7000</v>
      </c>
      <c r="O40" s="13" t="s">
        <v>312</v>
      </c>
      <c r="P40" s="52" t="s">
        <v>145</v>
      </c>
      <c r="Q40" s="63" t="s">
        <v>69</v>
      </c>
      <c r="R40" s="147">
        <v>43891</v>
      </c>
      <c r="S40" s="107">
        <v>43922</v>
      </c>
      <c r="T40" s="205"/>
      <c r="U40" s="205"/>
      <c r="V40" s="150"/>
      <c r="W40" s="8"/>
      <c r="X40" s="73" t="s">
        <v>136</v>
      </c>
      <c r="Y40" s="52" t="s">
        <v>66</v>
      </c>
      <c r="Z40" s="94">
        <v>796</v>
      </c>
      <c r="AA40" s="76" t="s">
        <v>59</v>
      </c>
      <c r="AB40" s="37">
        <v>1</v>
      </c>
      <c r="AC40" s="76" t="s">
        <v>70</v>
      </c>
      <c r="AD40" s="52" t="s">
        <v>71</v>
      </c>
      <c r="AE40" s="107">
        <v>43922</v>
      </c>
      <c r="AF40" s="107">
        <v>43923</v>
      </c>
      <c r="AG40" s="149">
        <v>43981</v>
      </c>
      <c r="AH40" s="12" t="s">
        <v>285</v>
      </c>
      <c r="AI40" s="32"/>
      <c r="AJ40" s="32"/>
    </row>
    <row r="41" spans="1:36" s="33" customFormat="1" ht="44.25" customHeight="1">
      <c r="A41" s="39">
        <v>8</v>
      </c>
      <c r="B41" s="70">
        <v>2008</v>
      </c>
      <c r="C41" s="52" t="s">
        <v>145</v>
      </c>
      <c r="D41" s="8"/>
      <c r="E41" s="13" t="s">
        <v>131</v>
      </c>
      <c r="F41" s="12" t="s">
        <v>270</v>
      </c>
      <c r="G41" s="207" t="s">
        <v>262</v>
      </c>
      <c r="H41" s="77" t="s">
        <v>177</v>
      </c>
      <c r="I41" s="125" t="s">
        <v>215</v>
      </c>
      <c r="J41" s="166" t="s">
        <v>277</v>
      </c>
      <c r="K41" s="88" t="s">
        <v>321</v>
      </c>
      <c r="L41" s="172" t="s">
        <v>255</v>
      </c>
      <c r="M41" s="129">
        <v>1500</v>
      </c>
      <c r="N41" s="135">
        <f t="shared" si="2"/>
        <v>1500</v>
      </c>
      <c r="O41" s="13" t="s">
        <v>312</v>
      </c>
      <c r="P41" s="52" t="s">
        <v>145</v>
      </c>
      <c r="Q41" s="63" t="s">
        <v>69</v>
      </c>
      <c r="R41" s="147">
        <v>43922</v>
      </c>
      <c r="S41" s="107">
        <v>43952</v>
      </c>
      <c r="T41" s="205"/>
      <c r="U41" s="205"/>
      <c r="V41" s="150"/>
      <c r="W41" s="8"/>
      <c r="X41" s="84" t="str">
        <f>G41</f>
        <v>Оказание услуг по дополнительному педогогическому образованию</v>
      </c>
      <c r="Y41" s="52" t="s">
        <v>66</v>
      </c>
      <c r="Z41" s="94">
        <v>796</v>
      </c>
      <c r="AA41" s="76" t="s">
        <v>59</v>
      </c>
      <c r="AB41" s="37">
        <v>1</v>
      </c>
      <c r="AC41" s="76" t="s">
        <v>70</v>
      </c>
      <c r="AD41" s="52" t="s">
        <v>71</v>
      </c>
      <c r="AE41" s="107">
        <v>43952</v>
      </c>
      <c r="AF41" s="107">
        <v>43953</v>
      </c>
      <c r="AG41" s="149">
        <v>43954</v>
      </c>
      <c r="AH41" s="12" t="s">
        <v>285</v>
      </c>
      <c r="AI41" s="32"/>
      <c r="AJ41" s="32"/>
    </row>
    <row r="42" spans="1:36" s="33" customFormat="1" ht="112.5" customHeight="1">
      <c r="A42" s="39">
        <v>8</v>
      </c>
      <c r="B42" s="70">
        <v>2008</v>
      </c>
      <c r="C42" s="52" t="s">
        <v>145</v>
      </c>
      <c r="D42" s="8"/>
      <c r="E42" s="13" t="s">
        <v>131</v>
      </c>
      <c r="F42" s="12" t="s">
        <v>271</v>
      </c>
      <c r="G42" s="209" t="s">
        <v>261</v>
      </c>
      <c r="H42" s="77" t="s">
        <v>180</v>
      </c>
      <c r="I42" s="125" t="s">
        <v>217</v>
      </c>
      <c r="J42" s="166" t="s">
        <v>277</v>
      </c>
      <c r="K42" s="88" t="s">
        <v>321</v>
      </c>
      <c r="L42" s="172" t="s">
        <v>255</v>
      </c>
      <c r="M42" s="129">
        <v>12200</v>
      </c>
      <c r="N42" s="129">
        <f t="shared" si="2"/>
        <v>12200</v>
      </c>
      <c r="O42" s="13" t="s">
        <v>312</v>
      </c>
      <c r="P42" s="52" t="s">
        <v>145</v>
      </c>
      <c r="Q42" s="63" t="s">
        <v>69</v>
      </c>
      <c r="R42" s="147">
        <v>44105</v>
      </c>
      <c r="S42" s="107">
        <v>44136</v>
      </c>
      <c r="T42" s="88"/>
      <c r="U42" s="89"/>
      <c r="V42" s="92"/>
      <c r="W42" s="91"/>
      <c r="X42" s="84" t="str">
        <f>G42</f>
        <v>Оказание услуг по абонентскому обслуживанию по обработке фискальных данных ККТ (продление)</v>
      </c>
      <c r="Y42" s="52" t="s">
        <v>66</v>
      </c>
      <c r="Z42" s="94">
        <v>796</v>
      </c>
      <c r="AA42" s="76" t="s">
        <v>59</v>
      </c>
      <c r="AB42" s="37">
        <v>1</v>
      </c>
      <c r="AC42" s="76" t="s">
        <v>70</v>
      </c>
      <c r="AD42" s="52" t="s">
        <v>71</v>
      </c>
      <c r="AE42" s="107">
        <v>44136</v>
      </c>
      <c r="AF42" s="107">
        <v>44137</v>
      </c>
      <c r="AG42" s="149">
        <v>44166</v>
      </c>
      <c r="AH42" s="12" t="s">
        <v>285</v>
      </c>
      <c r="AI42" s="32"/>
      <c r="AJ42" s="32"/>
    </row>
    <row r="43" spans="1:36" s="33" customFormat="1" ht="102.75" customHeight="1">
      <c r="A43" s="39">
        <v>8</v>
      </c>
      <c r="B43" s="70">
        <v>2008</v>
      </c>
      <c r="C43" s="52" t="s">
        <v>145</v>
      </c>
      <c r="D43" s="8"/>
      <c r="E43" s="13" t="s">
        <v>131</v>
      </c>
      <c r="F43" s="12" t="s">
        <v>108</v>
      </c>
      <c r="G43" s="207" t="s">
        <v>287</v>
      </c>
      <c r="H43" s="77" t="s">
        <v>181</v>
      </c>
      <c r="I43" s="125" t="s">
        <v>218</v>
      </c>
      <c r="J43" s="166" t="s">
        <v>277</v>
      </c>
      <c r="K43" s="88" t="s">
        <v>321</v>
      </c>
      <c r="L43" s="172" t="s">
        <v>255</v>
      </c>
      <c r="M43" s="129">
        <v>48715</v>
      </c>
      <c r="N43" s="129">
        <f>M43*1.2</f>
        <v>58458</v>
      </c>
      <c r="O43" s="13" t="s">
        <v>312</v>
      </c>
      <c r="P43" s="52" t="s">
        <v>145</v>
      </c>
      <c r="Q43" s="63" t="s">
        <v>69</v>
      </c>
      <c r="R43" s="147">
        <v>43922</v>
      </c>
      <c r="S43" s="107">
        <v>43952</v>
      </c>
      <c r="T43" s="90"/>
      <c r="U43" s="88"/>
      <c r="V43" s="93"/>
      <c r="W43" s="91"/>
      <c r="X43" s="73" t="s">
        <v>287</v>
      </c>
      <c r="Y43" s="52" t="s">
        <v>66</v>
      </c>
      <c r="Z43" s="94">
        <v>796</v>
      </c>
      <c r="AA43" s="76" t="s">
        <v>59</v>
      </c>
      <c r="AB43" s="37">
        <v>1</v>
      </c>
      <c r="AC43" s="76" t="s">
        <v>70</v>
      </c>
      <c r="AD43" s="52" t="s">
        <v>71</v>
      </c>
      <c r="AE43" s="107">
        <v>43952</v>
      </c>
      <c r="AF43" s="107">
        <v>43953</v>
      </c>
      <c r="AG43" s="149">
        <v>44074</v>
      </c>
      <c r="AH43" s="12" t="s">
        <v>285</v>
      </c>
      <c r="AI43" s="32"/>
      <c r="AJ43" s="32"/>
    </row>
    <row r="44" spans="1:36" s="33" customFormat="1" ht="80.25" customHeight="1">
      <c r="A44" s="39">
        <v>8</v>
      </c>
      <c r="B44" s="70">
        <v>2008</v>
      </c>
      <c r="C44" s="52" t="s">
        <v>145</v>
      </c>
      <c r="D44" s="8"/>
      <c r="E44" s="13" t="s">
        <v>131</v>
      </c>
      <c r="F44" s="12" t="s">
        <v>109</v>
      </c>
      <c r="G44" s="238" t="s">
        <v>323</v>
      </c>
      <c r="H44" s="77" t="s">
        <v>325</v>
      </c>
      <c r="I44" s="98" t="s">
        <v>324</v>
      </c>
      <c r="J44" s="166" t="s">
        <v>277</v>
      </c>
      <c r="K44" s="88" t="s">
        <v>321</v>
      </c>
      <c r="L44" s="172" t="s">
        <v>255</v>
      </c>
      <c r="M44" s="129">
        <v>141666.67000000001</v>
      </c>
      <c r="N44" s="129">
        <f>M44*1.2</f>
        <v>170000.00400000002</v>
      </c>
      <c r="O44" s="13" t="s">
        <v>313</v>
      </c>
      <c r="P44" s="52" t="s">
        <v>145</v>
      </c>
      <c r="Q44" s="63" t="s">
        <v>318</v>
      </c>
      <c r="R44" s="147">
        <v>43862</v>
      </c>
      <c r="S44" s="107">
        <v>43891</v>
      </c>
      <c r="T44" s="88"/>
      <c r="U44" s="88"/>
      <c r="V44" s="93"/>
      <c r="W44" s="91"/>
      <c r="X44" s="73" t="str">
        <f t="shared" ref="X44:X46" si="3">G44</f>
        <v>Оказания услуг по  разработке проекта освоения лесов</v>
      </c>
      <c r="Y44" s="52" t="s">
        <v>66</v>
      </c>
      <c r="Z44" s="94">
        <v>796</v>
      </c>
      <c r="AA44" s="76" t="s">
        <v>59</v>
      </c>
      <c r="AB44" s="37">
        <v>1</v>
      </c>
      <c r="AC44" s="76" t="s">
        <v>70</v>
      </c>
      <c r="AD44" s="52" t="s">
        <v>71</v>
      </c>
      <c r="AE44" s="107">
        <v>43920</v>
      </c>
      <c r="AF44" s="107">
        <v>43922</v>
      </c>
      <c r="AG44" s="149">
        <v>43983</v>
      </c>
      <c r="AH44" s="12" t="s">
        <v>285</v>
      </c>
      <c r="AI44" s="32"/>
      <c r="AJ44" s="32"/>
    </row>
    <row r="45" spans="1:36" s="33" customFormat="1" ht="83.25" customHeight="1">
      <c r="A45" s="39">
        <v>8</v>
      </c>
      <c r="B45" s="70">
        <v>2008</v>
      </c>
      <c r="C45" s="52" t="s">
        <v>145</v>
      </c>
      <c r="D45" s="8"/>
      <c r="E45" s="13" t="s">
        <v>131</v>
      </c>
      <c r="F45" s="12" t="s">
        <v>110</v>
      </c>
      <c r="G45" s="209" t="s">
        <v>290</v>
      </c>
      <c r="H45" s="12" t="s">
        <v>264</v>
      </c>
      <c r="I45" s="73" t="s">
        <v>264</v>
      </c>
      <c r="J45" s="166" t="s">
        <v>277</v>
      </c>
      <c r="K45" s="88" t="s">
        <v>321</v>
      </c>
      <c r="L45" s="172" t="s">
        <v>255</v>
      </c>
      <c r="M45" s="129">
        <v>12000</v>
      </c>
      <c r="N45" s="129">
        <f>M45</f>
        <v>12000</v>
      </c>
      <c r="O45" s="13" t="s">
        <v>312</v>
      </c>
      <c r="P45" s="52" t="s">
        <v>145</v>
      </c>
      <c r="Q45" s="63" t="s">
        <v>69</v>
      </c>
      <c r="R45" s="147">
        <v>43922</v>
      </c>
      <c r="S45" s="107">
        <v>43952</v>
      </c>
      <c r="T45" s="136"/>
      <c r="U45" s="89"/>
      <c r="V45" s="93"/>
      <c r="W45" s="91"/>
      <c r="X45" s="73" t="str">
        <f t="shared" si="3"/>
        <v>Оказание услуг по лабораторным исследованиям крови на брюшной тиф, сальмонеллы, шигеллы,гигиеническое обучение</v>
      </c>
      <c r="Y45" s="52" t="s">
        <v>66</v>
      </c>
      <c r="Z45" s="94">
        <v>796</v>
      </c>
      <c r="AA45" s="76" t="s">
        <v>59</v>
      </c>
      <c r="AB45" s="37">
        <v>1</v>
      </c>
      <c r="AC45" s="76" t="s">
        <v>70</v>
      </c>
      <c r="AD45" s="52" t="s">
        <v>71</v>
      </c>
      <c r="AE45" s="107">
        <v>43952</v>
      </c>
      <c r="AF45" s="107">
        <v>43953</v>
      </c>
      <c r="AG45" s="149">
        <v>43982</v>
      </c>
      <c r="AH45" s="12" t="s">
        <v>285</v>
      </c>
      <c r="AI45" s="32"/>
      <c r="AJ45" s="32"/>
    </row>
    <row r="46" spans="1:36" s="33" customFormat="1" ht="102.75" customHeight="1">
      <c r="A46" s="39">
        <v>8</v>
      </c>
      <c r="B46" s="70">
        <v>2008</v>
      </c>
      <c r="C46" s="52" t="s">
        <v>145</v>
      </c>
      <c r="D46" s="8"/>
      <c r="E46" s="13" t="s">
        <v>131</v>
      </c>
      <c r="F46" s="12" t="s">
        <v>111</v>
      </c>
      <c r="G46" s="207" t="s">
        <v>263</v>
      </c>
      <c r="H46" s="12" t="s">
        <v>264</v>
      </c>
      <c r="I46" s="73" t="s">
        <v>264</v>
      </c>
      <c r="J46" s="166" t="s">
        <v>277</v>
      </c>
      <c r="K46" s="88" t="s">
        <v>321</v>
      </c>
      <c r="L46" s="172" t="s">
        <v>255</v>
      </c>
      <c r="M46" s="129">
        <v>10500</v>
      </c>
      <c r="N46" s="129">
        <f>M46</f>
        <v>10500</v>
      </c>
      <c r="O46" s="13" t="s">
        <v>312</v>
      </c>
      <c r="P46" s="52" t="s">
        <v>145</v>
      </c>
      <c r="Q46" s="63" t="s">
        <v>69</v>
      </c>
      <c r="R46" s="147">
        <v>43922</v>
      </c>
      <c r="S46" s="107">
        <v>43952</v>
      </c>
      <c r="T46" s="90"/>
      <c r="U46" s="89"/>
      <c r="V46" s="93"/>
      <c r="W46" s="91"/>
      <c r="X46" s="73" t="str">
        <f t="shared" si="3"/>
        <v>Оказание услуг по проведению обязательных медицинских осмотров сотрудников</v>
      </c>
      <c r="Y46" s="52" t="s">
        <v>66</v>
      </c>
      <c r="Z46" s="94">
        <v>796</v>
      </c>
      <c r="AA46" s="76" t="s">
        <v>59</v>
      </c>
      <c r="AB46" s="37">
        <v>1</v>
      </c>
      <c r="AC46" s="76" t="s">
        <v>70</v>
      </c>
      <c r="AD46" s="52" t="s">
        <v>71</v>
      </c>
      <c r="AE46" s="107">
        <v>43952</v>
      </c>
      <c r="AF46" s="107">
        <v>43953</v>
      </c>
      <c r="AG46" s="149">
        <v>43982</v>
      </c>
      <c r="AH46" s="12" t="s">
        <v>285</v>
      </c>
      <c r="AI46" s="32"/>
      <c r="AJ46" s="32"/>
    </row>
    <row r="47" spans="1:36" s="33" customFormat="1" ht="96" customHeight="1">
      <c r="A47" s="39">
        <v>8</v>
      </c>
      <c r="B47" s="70">
        <v>2008</v>
      </c>
      <c r="C47" s="52" t="s">
        <v>145</v>
      </c>
      <c r="D47" s="8"/>
      <c r="E47" s="13" t="s">
        <v>131</v>
      </c>
      <c r="F47" s="12" t="s">
        <v>112</v>
      </c>
      <c r="G47" s="221" t="s">
        <v>291</v>
      </c>
      <c r="H47" s="74" t="s">
        <v>264</v>
      </c>
      <c r="I47" s="82" t="s">
        <v>264</v>
      </c>
      <c r="J47" s="166" t="s">
        <v>277</v>
      </c>
      <c r="K47" s="88" t="s">
        <v>321</v>
      </c>
      <c r="L47" s="172" t="s">
        <v>255</v>
      </c>
      <c r="M47" s="129">
        <v>2500</v>
      </c>
      <c r="N47" s="129">
        <f>M47</f>
        <v>2500</v>
      </c>
      <c r="O47" s="13" t="s">
        <v>312</v>
      </c>
      <c r="P47" s="52" t="s">
        <v>145</v>
      </c>
      <c r="Q47" s="63" t="s">
        <v>69</v>
      </c>
      <c r="R47" s="147">
        <v>43922</v>
      </c>
      <c r="S47" s="107">
        <v>43952</v>
      </c>
      <c r="T47" s="88"/>
      <c r="U47" s="88"/>
      <c r="V47" s="93"/>
      <c r="W47" s="91"/>
      <c r="X47" s="73" t="str">
        <f t="shared" ref="X47:X49" si="4">G47</f>
        <v xml:space="preserve">Оказание услуг по проведению ежегодного осмотра персонала врачом психиатром </v>
      </c>
      <c r="Y47" s="52" t="s">
        <v>66</v>
      </c>
      <c r="Z47" s="94">
        <v>796</v>
      </c>
      <c r="AA47" s="76" t="s">
        <v>59</v>
      </c>
      <c r="AB47" s="37">
        <v>1</v>
      </c>
      <c r="AC47" s="76" t="s">
        <v>70</v>
      </c>
      <c r="AD47" s="52" t="s">
        <v>71</v>
      </c>
      <c r="AE47" s="107">
        <v>43952</v>
      </c>
      <c r="AF47" s="107">
        <v>43953</v>
      </c>
      <c r="AG47" s="149">
        <v>43982</v>
      </c>
      <c r="AH47" s="12" t="s">
        <v>285</v>
      </c>
      <c r="AI47" s="32"/>
      <c r="AJ47" s="32"/>
    </row>
    <row r="48" spans="1:36" s="33" customFormat="1" ht="32.25" customHeight="1">
      <c r="A48" s="39"/>
      <c r="B48" s="70"/>
      <c r="C48" s="52"/>
      <c r="D48" s="8"/>
      <c r="E48" s="13"/>
      <c r="F48" s="12"/>
      <c r="G48" s="191"/>
      <c r="H48" s="190"/>
      <c r="I48" s="192"/>
      <c r="J48" s="206"/>
      <c r="K48" s="88"/>
      <c r="L48" s="8"/>
      <c r="M48" s="128">
        <f>SUBTOTAL(9,M31:M47)</f>
        <v>6010382.5</v>
      </c>
      <c r="N48" s="128">
        <f>SUBTOTAL(9,N31:N47)</f>
        <v>7197719</v>
      </c>
      <c r="O48" s="13"/>
      <c r="P48" s="52"/>
      <c r="Q48" s="88"/>
      <c r="R48" s="147"/>
      <c r="S48" s="107"/>
      <c r="T48" s="88"/>
      <c r="U48" s="88"/>
      <c r="V48" s="93"/>
      <c r="W48" s="91"/>
      <c r="X48" s="73"/>
      <c r="Y48" s="52"/>
      <c r="Z48" s="94"/>
      <c r="AA48" s="76"/>
      <c r="AB48" s="37"/>
      <c r="AC48" s="76"/>
      <c r="AD48" s="52"/>
      <c r="AE48" s="107"/>
      <c r="AF48" s="107"/>
      <c r="AG48" s="149"/>
      <c r="AH48" s="12"/>
      <c r="AI48" s="32"/>
      <c r="AJ48" s="32"/>
    </row>
    <row r="49" spans="1:36" s="33" customFormat="1" ht="83.25" customHeight="1">
      <c r="A49" s="126">
        <v>8</v>
      </c>
      <c r="B49" s="70">
        <v>2008</v>
      </c>
      <c r="C49" s="52" t="s">
        <v>145</v>
      </c>
      <c r="D49" s="8"/>
      <c r="E49" s="13" t="s">
        <v>137</v>
      </c>
      <c r="F49" s="12" t="s">
        <v>327</v>
      </c>
      <c r="G49" s="218" t="s">
        <v>343</v>
      </c>
      <c r="H49" s="77" t="s">
        <v>182</v>
      </c>
      <c r="I49" s="125" t="s">
        <v>219</v>
      </c>
      <c r="J49" s="166" t="s">
        <v>277</v>
      </c>
      <c r="K49" s="88" t="s">
        <v>321</v>
      </c>
      <c r="L49" s="172" t="s">
        <v>255</v>
      </c>
      <c r="M49" s="129">
        <v>31250</v>
      </c>
      <c r="N49" s="129">
        <f t="shared" ref="N49:N51" si="5">M49*1.2</f>
        <v>37500</v>
      </c>
      <c r="O49" s="13" t="s">
        <v>312</v>
      </c>
      <c r="P49" s="52" t="s">
        <v>145</v>
      </c>
      <c r="Q49" s="63" t="s">
        <v>69</v>
      </c>
      <c r="R49" s="147">
        <v>43891</v>
      </c>
      <c r="S49" s="107">
        <v>43922</v>
      </c>
      <c r="T49" s="32"/>
      <c r="U49" s="32"/>
      <c r="V49" s="56"/>
      <c r="W49" s="8"/>
      <c r="X49" s="73" t="str">
        <f t="shared" si="4"/>
        <v>Поставка подушек</v>
      </c>
      <c r="Y49" s="98" t="s">
        <v>67</v>
      </c>
      <c r="Z49" s="94">
        <v>796</v>
      </c>
      <c r="AA49" s="76" t="s">
        <v>59</v>
      </c>
      <c r="AB49" s="37">
        <v>70</v>
      </c>
      <c r="AC49" s="76" t="s">
        <v>70</v>
      </c>
      <c r="AD49" s="52" t="s">
        <v>71</v>
      </c>
      <c r="AE49" s="107">
        <v>43922</v>
      </c>
      <c r="AF49" s="107">
        <v>43923</v>
      </c>
      <c r="AG49" s="149">
        <v>43983</v>
      </c>
      <c r="AH49" s="12" t="s">
        <v>285</v>
      </c>
      <c r="AI49" s="32"/>
      <c r="AJ49" s="32"/>
    </row>
    <row r="50" spans="1:36" s="33" customFormat="1" ht="84">
      <c r="A50" s="126">
        <v>8</v>
      </c>
      <c r="B50" s="70">
        <v>2008</v>
      </c>
      <c r="C50" s="52" t="s">
        <v>145</v>
      </c>
      <c r="D50" s="8"/>
      <c r="E50" s="13" t="s">
        <v>137</v>
      </c>
      <c r="F50" s="12" t="s">
        <v>328</v>
      </c>
      <c r="G50" s="218" t="s">
        <v>337</v>
      </c>
      <c r="H50" s="77" t="s">
        <v>338</v>
      </c>
      <c r="I50" s="125" t="s">
        <v>339</v>
      </c>
      <c r="J50" s="166" t="s">
        <v>277</v>
      </c>
      <c r="K50" s="88" t="s">
        <v>321</v>
      </c>
      <c r="L50" s="172" t="s">
        <v>255</v>
      </c>
      <c r="M50" s="129">
        <v>20833.330000000002</v>
      </c>
      <c r="N50" s="129">
        <f t="shared" si="5"/>
        <v>24999.996000000003</v>
      </c>
      <c r="O50" s="13" t="s">
        <v>312</v>
      </c>
      <c r="P50" s="52" t="s">
        <v>145</v>
      </c>
      <c r="Q50" s="63" t="s">
        <v>69</v>
      </c>
      <c r="R50" s="147">
        <v>43891</v>
      </c>
      <c r="S50" s="107">
        <v>43922</v>
      </c>
      <c r="T50" s="32"/>
      <c r="U50" s="32"/>
      <c r="V50" s="56"/>
      <c r="W50" s="8"/>
      <c r="X50" s="72" t="s">
        <v>156</v>
      </c>
      <c r="Y50" s="98" t="s">
        <v>67</v>
      </c>
      <c r="Z50" s="94">
        <v>796</v>
      </c>
      <c r="AA50" s="76" t="s">
        <v>59</v>
      </c>
      <c r="AB50" s="37">
        <v>1</v>
      </c>
      <c r="AC50" s="76" t="s">
        <v>70</v>
      </c>
      <c r="AD50" s="52" t="s">
        <v>71</v>
      </c>
      <c r="AE50" s="107">
        <v>43922</v>
      </c>
      <c r="AF50" s="107">
        <v>43923</v>
      </c>
      <c r="AG50" s="149">
        <v>43952</v>
      </c>
      <c r="AH50" s="12" t="s">
        <v>285</v>
      </c>
      <c r="AI50" s="32"/>
      <c r="AJ50" s="32"/>
    </row>
    <row r="51" spans="1:36" s="33" customFormat="1" ht="84">
      <c r="A51" s="126">
        <v>8</v>
      </c>
      <c r="B51" s="70">
        <v>2008</v>
      </c>
      <c r="C51" s="52" t="s">
        <v>145</v>
      </c>
      <c r="D51" s="8"/>
      <c r="E51" s="13" t="s">
        <v>137</v>
      </c>
      <c r="F51" s="12" t="s">
        <v>329</v>
      </c>
      <c r="G51" s="218" t="s">
        <v>340</v>
      </c>
      <c r="H51" s="77" t="s">
        <v>342</v>
      </c>
      <c r="I51" s="125" t="s">
        <v>341</v>
      </c>
      <c r="J51" s="166" t="s">
        <v>277</v>
      </c>
      <c r="K51" s="88" t="s">
        <v>321</v>
      </c>
      <c r="L51" s="172" t="s">
        <v>255</v>
      </c>
      <c r="M51" s="129">
        <v>16666.667000000001</v>
      </c>
      <c r="N51" s="129">
        <f t="shared" si="5"/>
        <v>20000.000400000001</v>
      </c>
      <c r="O51" s="13" t="s">
        <v>312</v>
      </c>
      <c r="P51" s="52" t="s">
        <v>145</v>
      </c>
      <c r="Q51" s="63" t="s">
        <v>69</v>
      </c>
      <c r="R51" s="147">
        <v>43891</v>
      </c>
      <c r="S51" s="107">
        <v>43922</v>
      </c>
      <c r="T51" s="32"/>
      <c r="U51" s="32"/>
      <c r="V51" s="56"/>
      <c r="W51" s="8"/>
      <c r="X51" s="72" t="str">
        <f>G51</f>
        <v>Поставка триммера бензинового</v>
      </c>
      <c r="Y51" s="98" t="s">
        <v>67</v>
      </c>
      <c r="Z51" s="94">
        <v>796</v>
      </c>
      <c r="AA51" s="76" t="s">
        <v>59</v>
      </c>
      <c r="AB51" s="37">
        <v>1</v>
      </c>
      <c r="AC51" s="76" t="s">
        <v>70</v>
      </c>
      <c r="AD51" s="52" t="s">
        <v>71</v>
      </c>
      <c r="AE51" s="107">
        <v>43922</v>
      </c>
      <c r="AF51" s="107">
        <v>43923</v>
      </c>
      <c r="AG51" s="149">
        <v>43952</v>
      </c>
      <c r="AH51" s="12" t="s">
        <v>285</v>
      </c>
      <c r="AI51" s="32"/>
      <c r="AJ51" s="32"/>
    </row>
    <row r="52" spans="1:36" s="6" customFormat="1" ht="84">
      <c r="A52" s="126">
        <v>8</v>
      </c>
      <c r="B52" s="70">
        <v>2008</v>
      </c>
      <c r="C52" s="86" t="s">
        <v>145</v>
      </c>
      <c r="D52" s="20"/>
      <c r="E52" s="30" t="s">
        <v>137</v>
      </c>
      <c r="F52" s="14" t="s">
        <v>330</v>
      </c>
      <c r="G52" s="219" t="s">
        <v>160</v>
      </c>
      <c r="H52" s="28" t="s">
        <v>184</v>
      </c>
      <c r="I52" s="125" t="s">
        <v>220</v>
      </c>
      <c r="J52" s="166" t="s">
        <v>277</v>
      </c>
      <c r="K52" s="88" t="s">
        <v>321</v>
      </c>
      <c r="L52" s="172" t="s">
        <v>255</v>
      </c>
      <c r="M52" s="135">
        <v>15000</v>
      </c>
      <c r="N52" s="135">
        <f>M52*1.2</f>
        <v>18000</v>
      </c>
      <c r="O52" s="13" t="s">
        <v>312</v>
      </c>
      <c r="P52" s="86" t="s">
        <v>145</v>
      </c>
      <c r="Q52" s="89" t="s">
        <v>69</v>
      </c>
      <c r="R52" s="148">
        <v>43891</v>
      </c>
      <c r="S52" s="194">
        <v>43922</v>
      </c>
      <c r="T52" s="58"/>
      <c r="U52" s="58"/>
      <c r="V52" s="195"/>
      <c r="W52" s="23"/>
      <c r="X52" s="104" t="s">
        <v>160</v>
      </c>
      <c r="Y52" s="125" t="s">
        <v>67</v>
      </c>
      <c r="Z52" s="196">
        <v>796</v>
      </c>
      <c r="AA52" s="75" t="s">
        <v>59</v>
      </c>
      <c r="AB52" s="69">
        <v>15</v>
      </c>
      <c r="AC52" s="75" t="s">
        <v>70</v>
      </c>
      <c r="AD52" s="86" t="s">
        <v>71</v>
      </c>
      <c r="AE52" s="194">
        <v>43922</v>
      </c>
      <c r="AF52" s="194">
        <v>43923</v>
      </c>
      <c r="AG52" s="197">
        <v>43952</v>
      </c>
      <c r="AH52" s="12" t="s">
        <v>285</v>
      </c>
      <c r="AI52" s="58"/>
      <c r="AJ52" s="58"/>
    </row>
    <row r="53" spans="1:36" s="33" customFormat="1" ht="84">
      <c r="A53" s="126">
        <v>8</v>
      </c>
      <c r="B53" s="70">
        <v>2008</v>
      </c>
      <c r="C53" s="52" t="s">
        <v>145</v>
      </c>
      <c r="D53" s="8"/>
      <c r="E53" s="13" t="s">
        <v>137</v>
      </c>
      <c r="F53" s="14" t="s">
        <v>331</v>
      </c>
      <c r="G53" s="218" t="s">
        <v>346</v>
      </c>
      <c r="H53" s="77" t="s">
        <v>347</v>
      </c>
      <c r="I53" s="125" t="s">
        <v>348</v>
      </c>
      <c r="J53" s="166" t="s">
        <v>277</v>
      </c>
      <c r="K53" s="88" t="s">
        <v>321</v>
      </c>
      <c r="L53" s="172" t="s">
        <v>255</v>
      </c>
      <c r="M53" s="129">
        <v>7083.3329999999996</v>
      </c>
      <c r="N53" s="129">
        <f>M53*1.2</f>
        <v>8499.9995999999992</v>
      </c>
      <c r="O53" s="13" t="s">
        <v>312</v>
      </c>
      <c r="P53" s="52" t="s">
        <v>145</v>
      </c>
      <c r="Q53" s="63" t="s">
        <v>69</v>
      </c>
      <c r="R53" s="147">
        <v>43891</v>
      </c>
      <c r="S53" s="107">
        <v>43922</v>
      </c>
      <c r="T53" s="47"/>
      <c r="U53" s="47"/>
      <c r="V53" s="56"/>
      <c r="W53" s="10"/>
      <c r="X53" s="104" t="str">
        <f>G53</f>
        <v>Поставка часов настенных</v>
      </c>
      <c r="Y53" s="98" t="s">
        <v>67</v>
      </c>
      <c r="Z53" s="94">
        <v>796</v>
      </c>
      <c r="AA53" s="76" t="s">
        <v>59</v>
      </c>
      <c r="AB53" s="37">
        <v>17</v>
      </c>
      <c r="AC53" s="76" t="s">
        <v>70</v>
      </c>
      <c r="AD53" s="52" t="s">
        <v>71</v>
      </c>
      <c r="AE53" s="107">
        <v>43922</v>
      </c>
      <c r="AF53" s="107">
        <v>43923</v>
      </c>
      <c r="AG53" s="149">
        <v>43983</v>
      </c>
      <c r="AH53" s="12" t="s">
        <v>285</v>
      </c>
      <c r="AI53" s="32"/>
      <c r="AJ53" s="32"/>
    </row>
    <row r="54" spans="1:36" s="33" customFormat="1" ht="84">
      <c r="A54" s="126">
        <v>8</v>
      </c>
      <c r="B54" s="70">
        <v>2008</v>
      </c>
      <c r="C54" s="52" t="s">
        <v>145</v>
      </c>
      <c r="D54" s="8"/>
      <c r="E54" s="13" t="s">
        <v>137</v>
      </c>
      <c r="F54" s="14" t="s">
        <v>332</v>
      </c>
      <c r="G54" s="218" t="s">
        <v>130</v>
      </c>
      <c r="H54" s="77" t="s">
        <v>186</v>
      </c>
      <c r="I54" s="125" t="s">
        <v>221</v>
      </c>
      <c r="J54" s="166" t="s">
        <v>277</v>
      </c>
      <c r="K54" s="88" t="s">
        <v>321</v>
      </c>
      <c r="L54" s="172" t="s">
        <v>255</v>
      </c>
      <c r="M54" s="129">
        <v>16666.667000000001</v>
      </c>
      <c r="N54" s="129">
        <f>M54*1.2</f>
        <v>20000.000400000001</v>
      </c>
      <c r="O54" s="13" t="s">
        <v>312</v>
      </c>
      <c r="P54" s="52" t="s">
        <v>145</v>
      </c>
      <c r="Q54" s="63" t="s">
        <v>69</v>
      </c>
      <c r="R54" s="147">
        <v>43891</v>
      </c>
      <c r="S54" s="107">
        <v>43922</v>
      </c>
      <c r="T54" s="47"/>
      <c r="U54" s="47"/>
      <c r="V54" s="56"/>
      <c r="W54" s="10"/>
      <c r="X54" s="72" t="s">
        <v>130</v>
      </c>
      <c r="Y54" s="98" t="s">
        <v>67</v>
      </c>
      <c r="Z54" s="94">
        <v>796</v>
      </c>
      <c r="AA54" s="76" t="s">
        <v>59</v>
      </c>
      <c r="AB54" s="69">
        <v>20</v>
      </c>
      <c r="AC54" s="76" t="s">
        <v>70</v>
      </c>
      <c r="AD54" s="52" t="s">
        <v>71</v>
      </c>
      <c r="AE54" s="107">
        <v>43922</v>
      </c>
      <c r="AF54" s="107">
        <v>43923</v>
      </c>
      <c r="AG54" s="149">
        <v>43983</v>
      </c>
      <c r="AH54" s="12" t="s">
        <v>285</v>
      </c>
      <c r="AI54" s="32"/>
      <c r="AJ54" s="32"/>
    </row>
    <row r="55" spans="1:36" s="33" customFormat="1" ht="84">
      <c r="A55" s="126">
        <v>8</v>
      </c>
      <c r="B55" s="70">
        <v>2008</v>
      </c>
      <c r="C55" s="52" t="s">
        <v>145</v>
      </c>
      <c r="D55" s="8"/>
      <c r="E55" s="13" t="s">
        <v>137</v>
      </c>
      <c r="F55" s="14" t="s">
        <v>333</v>
      </c>
      <c r="G55" s="207" t="s">
        <v>334</v>
      </c>
      <c r="H55" s="77" t="s">
        <v>335</v>
      </c>
      <c r="I55" s="125" t="s">
        <v>336</v>
      </c>
      <c r="J55" s="166" t="s">
        <v>277</v>
      </c>
      <c r="K55" s="88" t="s">
        <v>321</v>
      </c>
      <c r="L55" s="172" t="s">
        <v>255</v>
      </c>
      <c r="M55" s="129">
        <v>8333.3330000000005</v>
      </c>
      <c r="N55" s="129">
        <f t="shared" ref="N55:N59" si="6">M55*1.2</f>
        <v>9999.999600000001</v>
      </c>
      <c r="O55" s="13" t="s">
        <v>312</v>
      </c>
      <c r="P55" s="52" t="s">
        <v>145</v>
      </c>
      <c r="Q55" s="63" t="s">
        <v>69</v>
      </c>
      <c r="R55" s="147">
        <v>43891</v>
      </c>
      <c r="S55" s="107">
        <v>43922</v>
      </c>
      <c r="T55" s="47"/>
      <c r="U55" s="47"/>
      <c r="V55" s="56"/>
      <c r="W55" s="10"/>
      <c r="X55" s="73" t="str">
        <f>G55</f>
        <v>Поставка раций</v>
      </c>
      <c r="Y55" s="98" t="s">
        <v>67</v>
      </c>
      <c r="Z55" s="94">
        <v>796</v>
      </c>
      <c r="AA55" s="76" t="s">
        <v>59</v>
      </c>
      <c r="AB55" s="69">
        <v>4</v>
      </c>
      <c r="AC55" s="76" t="s">
        <v>70</v>
      </c>
      <c r="AD55" s="52" t="s">
        <v>71</v>
      </c>
      <c r="AE55" s="107">
        <v>43922</v>
      </c>
      <c r="AF55" s="107">
        <v>43923</v>
      </c>
      <c r="AG55" s="149">
        <v>43983</v>
      </c>
      <c r="AH55" s="12" t="s">
        <v>285</v>
      </c>
      <c r="AI55" s="32"/>
      <c r="AJ55" s="32"/>
    </row>
    <row r="56" spans="1:36" s="33" customFormat="1" ht="49.5" customHeight="1">
      <c r="A56" s="126">
        <v>8</v>
      </c>
      <c r="B56" s="70">
        <v>2008</v>
      </c>
      <c r="C56" s="52" t="s">
        <v>145</v>
      </c>
      <c r="D56" s="8"/>
      <c r="E56" s="13" t="s">
        <v>137</v>
      </c>
      <c r="F56" s="14" t="s">
        <v>113</v>
      </c>
      <c r="G56" s="218" t="s">
        <v>344</v>
      </c>
      <c r="H56" s="77" t="s">
        <v>183</v>
      </c>
      <c r="I56" s="125" t="s">
        <v>345</v>
      </c>
      <c r="J56" s="166" t="s">
        <v>277</v>
      </c>
      <c r="K56" s="88" t="s">
        <v>321</v>
      </c>
      <c r="L56" s="172" t="s">
        <v>255</v>
      </c>
      <c r="M56" s="129">
        <v>37500</v>
      </c>
      <c r="N56" s="129">
        <f t="shared" si="6"/>
        <v>45000</v>
      </c>
      <c r="O56" s="13" t="s">
        <v>312</v>
      </c>
      <c r="P56" s="52" t="s">
        <v>145</v>
      </c>
      <c r="Q56" s="63" t="s">
        <v>69</v>
      </c>
      <c r="R56" s="147">
        <v>43922</v>
      </c>
      <c r="S56" s="107">
        <v>43952</v>
      </c>
      <c r="T56" s="47"/>
      <c r="U56" s="47"/>
      <c r="V56" s="56"/>
      <c r="W56" s="10"/>
      <c r="X56" s="72" t="str">
        <f>G56</f>
        <v>Поставка музыкального оборудования</v>
      </c>
      <c r="Y56" s="98" t="s">
        <v>67</v>
      </c>
      <c r="Z56" s="94">
        <v>796</v>
      </c>
      <c r="AA56" s="76" t="s">
        <v>59</v>
      </c>
      <c r="AB56" s="69">
        <v>3</v>
      </c>
      <c r="AC56" s="76" t="s">
        <v>70</v>
      </c>
      <c r="AD56" s="52" t="s">
        <v>71</v>
      </c>
      <c r="AE56" s="107">
        <v>43952</v>
      </c>
      <c r="AF56" s="107">
        <v>43953</v>
      </c>
      <c r="AG56" s="149">
        <v>43983</v>
      </c>
      <c r="AH56" s="12" t="s">
        <v>285</v>
      </c>
      <c r="AI56" s="32"/>
      <c r="AJ56" s="32"/>
    </row>
    <row r="57" spans="1:36" s="33" customFormat="1" ht="84">
      <c r="A57" s="126">
        <v>8</v>
      </c>
      <c r="B57" s="70">
        <v>2008</v>
      </c>
      <c r="C57" s="52" t="s">
        <v>145</v>
      </c>
      <c r="D57" s="8"/>
      <c r="E57" s="13" t="s">
        <v>137</v>
      </c>
      <c r="F57" s="14" t="s">
        <v>114</v>
      </c>
      <c r="G57" s="218" t="s">
        <v>254</v>
      </c>
      <c r="H57" s="77" t="s">
        <v>187</v>
      </c>
      <c r="I57" s="125" t="s">
        <v>222</v>
      </c>
      <c r="J57" s="166" t="s">
        <v>277</v>
      </c>
      <c r="K57" s="88" t="s">
        <v>321</v>
      </c>
      <c r="L57" s="172" t="s">
        <v>255</v>
      </c>
      <c r="M57" s="129">
        <v>12500</v>
      </c>
      <c r="N57" s="129">
        <f t="shared" si="6"/>
        <v>15000</v>
      </c>
      <c r="O57" s="13" t="s">
        <v>312</v>
      </c>
      <c r="P57" s="52" t="s">
        <v>145</v>
      </c>
      <c r="Q57" s="63" t="s">
        <v>69</v>
      </c>
      <c r="R57" s="147">
        <v>43891</v>
      </c>
      <c r="S57" s="107">
        <v>43922</v>
      </c>
      <c r="T57" s="47"/>
      <c r="U57" s="47"/>
      <c r="V57" s="56"/>
      <c r="W57" s="10"/>
      <c r="X57" s="104" t="s">
        <v>254</v>
      </c>
      <c r="Y57" s="98" t="s">
        <v>67</v>
      </c>
      <c r="Z57" s="94">
        <v>796</v>
      </c>
      <c r="AA57" s="76" t="s">
        <v>59</v>
      </c>
      <c r="AB57" s="69">
        <v>5</v>
      </c>
      <c r="AC57" s="76" t="s">
        <v>70</v>
      </c>
      <c r="AD57" s="52" t="s">
        <v>71</v>
      </c>
      <c r="AE57" s="107">
        <v>43922</v>
      </c>
      <c r="AF57" s="107">
        <v>43923</v>
      </c>
      <c r="AG57" s="149">
        <v>43983</v>
      </c>
      <c r="AH57" s="12" t="s">
        <v>285</v>
      </c>
      <c r="AI57" s="32"/>
      <c r="AJ57" s="32"/>
    </row>
    <row r="58" spans="1:36" s="33" customFormat="1" ht="84">
      <c r="A58" s="126">
        <v>8</v>
      </c>
      <c r="B58" s="70">
        <v>2008</v>
      </c>
      <c r="C58" s="52" t="s">
        <v>145</v>
      </c>
      <c r="D58" s="8"/>
      <c r="E58" s="13" t="s">
        <v>137</v>
      </c>
      <c r="F58" s="14" t="s">
        <v>115</v>
      </c>
      <c r="G58" s="218" t="s">
        <v>244</v>
      </c>
      <c r="H58" s="77" t="s">
        <v>185</v>
      </c>
      <c r="I58" s="125" t="s">
        <v>223</v>
      </c>
      <c r="J58" s="166" t="s">
        <v>277</v>
      </c>
      <c r="K58" s="88" t="s">
        <v>321</v>
      </c>
      <c r="L58" s="172" t="s">
        <v>255</v>
      </c>
      <c r="M58" s="129">
        <v>30000</v>
      </c>
      <c r="N58" s="129">
        <f t="shared" si="6"/>
        <v>36000</v>
      </c>
      <c r="O58" s="13" t="s">
        <v>312</v>
      </c>
      <c r="P58" s="52" t="s">
        <v>145</v>
      </c>
      <c r="Q58" s="63" t="s">
        <v>69</v>
      </c>
      <c r="R58" s="147">
        <v>43922</v>
      </c>
      <c r="S58" s="107">
        <v>43952</v>
      </c>
      <c r="T58" s="32"/>
      <c r="U58" s="32"/>
      <c r="V58" s="56"/>
      <c r="W58" s="9"/>
      <c r="X58" s="104" t="s">
        <v>244</v>
      </c>
      <c r="Y58" s="98" t="s">
        <v>67</v>
      </c>
      <c r="Z58" s="94"/>
      <c r="AA58" s="76"/>
      <c r="AB58" s="37">
        <v>0</v>
      </c>
      <c r="AC58" s="76" t="s">
        <v>70</v>
      </c>
      <c r="AD58" s="52" t="s">
        <v>71</v>
      </c>
      <c r="AE58" s="107">
        <v>43952</v>
      </c>
      <c r="AF58" s="107">
        <v>43953</v>
      </c>
      <c r="AG58" s="149">
        <v>43983</v>
      </c>
      <c r="AH58" s="12" t="s">
        <v>285</v>
      </c>
      <c r="AI58" s="32"/>
      <c r="AJ58" s="32"/>
    </row>
    <row r="59" spans="1:36" s="33" customFormat="1" ht="84">
      <c r="A59" s="126">
        <v>8</v>
      </c>
      <c r="B59" s="70">
        <v>2008</v>
      </c>
      <c r="C59" s="52" t="s">
        <v>145</v>
      </c>
      <c r="D59" s="8"/>
      <c r="E59" s="13" t="s">
        <v>137</v>
      </c>
      <c r="F59" s="14" t="s">
        <v>116</v>
      </c>
      <c r="G59" s="218" t="s">
        <v>98</v>
      </c>
      <c r="H59" s="77" t="s">
        <v>188</v>
      </c>
      <c r="I59" s="125" t="s">
        <v>224</v>
      </c>
      <c r="J59" s="166" t="s">
        <v>277</v>
      </c>
      <c r="K59" s="88" t="s">
        <v>321</v>
      </c>
      <c r="L59" s="172" t="s">
        <v>255</v>
      </c>
      <c r="M59" s="129">
        <v>20833.332999999999</v>
      </c>
      <c r="N59" s="129">
        <f t="shared" si="6"/>
        <v>24999.999599999999</v>
      </c>
      <c r="O59" s="13" t="s">
        <v>312</v>
      </c>
      <c r="P59" s="52" t="s">
        <v>145</v>
      </c>
      <c r="Q59" s="63" t="s">
        <v>69</v>
      </c>
      <c r="R59" s="147">
        <v>43922</v>
      </c>
      <c r="S59" s="107">
        <v>43952</v>
      </c>
      <c r="T59" s="32"/>
      <c r="U59" s="32"/>
      <c r="V59" s="56"/>
      <c r="W59" s="9"/>
      <c r="X59" s="72" t="s">
        <v>98</v>
      </c>
      <c r="Y59" s="98" t="s">
        <v>67</v>
      </c>
      <c r="Z59" s="94">
        <v>113</v>
      </c>
      <c r="AA59" s="76" t="s">
        <v>140</v>
      </c>
      <c r="AB59" s="37">
        <v>13</v>
      </c>
      <c r="AC59" s="76" t="s">
        <v>70</v>
      </c>
      <c r="AD59" s="52" t="s">
        <v>71</v>
      </c>
      <c r="AE59" s="107">
        <v>43952</v>
      </c>
      <c r="AF59" s="107">
        <v>43953</v>
      </c>
      <c r="AG59" s="149">
        <v>43983</v>
      </c>
      <c r="AH59" s="12" t="s">
        <v>285</v>
      </c>
      <c r="AI59" s="32"/>
      <c r="AJ59" s="32"/>
    </row>
    <row r="60" spans="1:36" s="33" customFormat="1" ht="84">
      <c r="A60" s="126">
        <v>8</v>
      </c>
      <c r="B60" s="70">
        <v>2008</v>
      </c>
      <c r="C60" s="52" t="s">
        <v>145</v>
      </c>
      <c r="D60" s="8"/>
      <c r="E60" s="13" t="s">
        <v>137</v>
      </c>
      <c r="F60" s="234" t="s">
        <v>272</v>
      </c>
      <c r="G60" s="220" t="s">
        <v>99</v>
      </c>
      <c r="H60" s="74" t="s">
        <v>190</v>
      </c>
      <c r="I60" s="125" t="s">
        <v>226</v>
      </c>
      <c r="J60" s="166" t="s">
        <v>277</v>
      </c>
      <c r="K60" s="88" t="s">
        <v>321</v>
      </c>
      <c r="L60" s="172" t="s">
        <v>255</v>
      </c>
      <c r="M60" s="129">
        <v>25000</v>
      </c>
      <c r="N60" s="129">
        <f t="shared" ref="N60:N82" si="7">M60*1.2</f>
        <v>30000</v>
      </c>
      <c r="O60" s="13" t="s">
        <v>312</v>
      </c>
      <c r="P60" s="52" t="s">
        <v>145</v>
      </c>
      <c r="Q60" s="63" t="s">
        <v>69</v>
      </c>
      <c r="R60" s="147">
        <v>43922</v>
      </c>
      <c r="S60" s="107">
        <v>43952</v>
      </c>
      <c r="T60" s="32"/>
      <c r="U60" s="32"/>
      <c r="V60" s="56"/>
      <c r="W60" s="9"/>
      <c r="X60" s="70" t="s">
        <v>99</v>
      </c>
      <c r="Y60" s="98" t="s">
        <v>67</v>
      </c>
      <c r="Z60" s="43"/>
      <c r="AA60" s="76"/>
      <c r="AB60" s="69">
        <v>0</v>
      </c>
      <c r="AC60" s="76" t="s">
        <v>70</v>
      </c>
      <c r="AD60" s="52" t="s">
        <v>71</v>
      </c>
      <c r="AE60" s="107">
        <v>43952</v>
      </c>
      <c r="AF60" s="107">
        <v>43953</v>
      </c>
      <c r="AG60" s="149">
        <v>43983</v>
      </c>
      <c r="AH60" s="12" t="s">
        <v>285</v>
      </c>
      <c r="AI60" s="32"/>
      <c r="AJ60" s="32"/>
    </row>
    <row r="61" spans="1:36" s="33" customFormat="1" ht="84">
      <c r="A61" s="126">
        <v>8</v>
      </c>
      <c r="B61" s="70">
        <v>2008</v>
      </c>
      <c r="C61" s="52" t="s">
        <v>145</v>
      </c>
      <c r="D61" s="8"/>
      <c r="E61" s="13" t="s">
        <v>137</v>
      </c>
      <c r="F61" s="14" t="s">
        <v>117</v>
      </c>
      <c r="G61" s="218" t="s">
        <v>100</v>
      </c>
      <c r="H61" s="77" t="s">
        <v>191</v>
      </c>
      <c r="I61" s="125" t="s">
        <v>227</v>
      </c>
      <c r="J61" s="166" t="s">
        <v>277</v>
      </c>
      <c r="K61" s="88" t="s">
        <v>321</v>
      </c>
      <c r="L61" s="172" t="s">
        <v>255</v>
      </c>
      <c r="M61" s="129">
        <v>16666.667000000001</v>
      </c>
      <c r="N61" s="129">
        <f t="shared" si="7"/>
        <v>20000.000400000001</v>
      </c>
      <c r="O61" s="13" t="s">
        <v>312</v>
      </c>
      <c r="P61" s="52" t="s">
        <v>145</v>
      </c>
      <c r="Q61" s="63" t="s">
        <v>69</v>
      </c>
      <c r="R61" s="147">
        <v>43891</v>
      </c>
      <c r="S61" s="107">
        <v>43922</v>
      </c>
      <c r="T61" s="32"/>
      <c r="U61" s="32"/>
      <c r="V61" s="56"/>
      <c r="W61" s="9"/>
      <c r="X61" s="72" t="s">
        <v>100</v>
      </c>
      <c r="Y61" s="98" t="s">
        <v>67</v>
      </c>
      <c r="Z61" s="43">
        <v>839</v>
      </c>
      <c r="AA61" s="76" t="s">
        <v>139</v>
      </c>
      <c r="AB61" s="69">
        <v>5</v>
      </c>
      <c r="AC61" s="76" t="s">
        <v>70</v>
      </c>
      <c r="AD61" s="52" t="s">
        <v>71</v>
      </c>
      <c r="AE61" s="107">
        <v>43922</v>
      </c>
      <c r="AF61" s="107">
        <v>43923</v>
      </c>
      <c r="AG61" s="149">
        <v>43983</v>
      </c>
      <c r="AH61" s="12" t="s">
        <v>285</v>
      </c>
      <c r="AI61" s="32"/>
      <c r="AJ61" s="32"/>
    </row>
    <row r="62" spans="1:36" s="33" customFormat="1" ht="84">
      <c r="A62" s="126">
        <v>8</v>
      </c>
      <c r="B62" s="70">
        <v>2008</v>
      </c>
      <c r="C62" s="52" t="s">
        <v>145</v>
      </c>
      <c r="D62" s="8"/>
      <c r="E62" s="13" t="s">
        <v>137</v>
      </c>
      <c r="F62" s="14" t="s">
        <v>309</v>
      </c>
      <c r="G62" s="218" t="s">
        <v>101</v>
      </c>
      <c r="H62" s="77" t="s">
        <v>192</v>
      </c>
      <c r="I62" s="125" t="s">
        <v>228</v>
      </c>
      <c r="J62" s="166" t="s">
        <v>277</v>
      </c>
      <c r="K62" s="88" t="s">
        <v>321</v>
      </c>
      <c r="L62" s="172" t="s">
        <v>255</v>
      </c>
      <c r="M62" s="129">
        <v>50000</v>
      </c>
      <c r="N62" s="129">
        <f t="shared" si="7"/>
        <v>60000</v>
      </c>
      <c r="O62" s="13" t="s">
        <v>312</v>
      </c>
      <c r="P62" s="52" t="s">
        <v>145</v>
      </c>
      <c r="Q62" s="63" t="s">
        <v>69</v>
      </c>
      <c r="R62" s="147">
        <v>43922</v>
      </c>
      <c r="S62" s="107">
        <v>43952</v>
      </c>
      <c r="T62" s="55"/>
      <c r="U62" s="55"/>
      <c r="V62" s="56"/>
      <c r="W62" s="9"/>
      <c r="X62" s="72" t="s">
        <v>101</v>
      </c>
      <c r="Y62" s="98" t="s">
        <v>67</v>
      </c>
      <c r="Z62" s="77">
        <v>796</v>
      </c>
      <c r="AA62" s="76" t="s">
        <v>59</v>
      </c>
      <c r="AB62" s="138" t="s">
        <v>248</v>
      </c>
      <c r="AC62" s="76" t="s">
        <v>70</v>
      </c>
      <c r="AD62" s="52" t="s">
        <v>71</v>
      </c>
      <c r="AE62" s="107">
        <v>43952</v>
      </c>
      <c r="AF62" s="107">
        <v>43953</v>
      </c>
      <c r="AG62" s="149">
        <v>44074</v>
      </c>
      <c r="AH62" s="12" t="s">
        <v>285</v>
      </c>
      <c r="AI62" s="32"/>
      <c r="AJ62" s="32"/>
    </row>
    <row r="63" spans="1:36" s="33" customFormat="1" ht="84">
      <c r="A63" s="126">
        <v>8</v>
      </c>
      <c r="B63" s="70">
        <v>2008</v>
      </c>
      <c r="C63" s="52" t="s">
        <v>145</v>
      </c>
      <c r="D63" s="8"/>
      <c r="E63" s="13" t="s">
        <v>137</v>
      </c>
      <c r="F63" s="14" t="s">
        <v>118</v>
      </c>
      <c r="G63" s="218" t="s">
        <v>102</v>
      </c>
      <c r="H63" s="77" t="s">
        <v>193</v>
      </c>
      <c r="I63" s="125" t="s">
        <v>229</v>
      </c>
      <c r="J63" s="166" t="s">
        <v>277</v>
      </c>
      <c r="K63" s="88" t="s">
        <v>321</v>
      </c>
      <c r="L63" s="172" t="s">
        <v>255</v>
      </c>
      <c r="M63" s="129">
        <v>45833.33</v>
      </c>
      <c r="N63" s="129">
        <f t="shared" si="7"/>
        <v>54999.995999999999</v>
      </c>
      <c r="O63" s="13" t="s">
        <v>312</v>
      </c>
      <c r="P63" s="52" t="s">
        <v>145</v>
      </c>
      <c r="Q63" s="63" t="s">
        <v>69</v>
      </c>
      <c r="R63" s="147">
        <v>43922</v>
      </c>
      <c r="S63" s="107">
        <v>43952</v>
      </c>
      <c r="T63" s="55"/>
      <c r="U63" s="55"/>
      <c r="V63" s="56"/>
      <c r="W63" s="9"/>
      <c r="X63" s="72" t="s">
        <v>102</v>
      </c>
      <c r="Y63" s="98" t="s">
        <v>67</v>
      </c>
      <c r="Z63" s="77"/>
      <c r="AA63" s="76"/>
      <c r="AB63" s="138" t="s">
        <v>256</v>
      </c>
      <c r="AC63" s="76" t="s">
        <v>70</v>
      </c>
      <c r="AD63" s="52" t="s">
        <v>71</v>
      </c>
      <c r="AE63" s="107">
        <v>43952</v>
      </c>
      <c r="AF63" s="107">
        <v>43953</v>
      </c>
      <c r="AG63" s="149">
        <v>44074</v>
      </c>
      <c r="AH63" s="12" t="s">
        <v>285</v>
      </c>
      <c r="AI63" s="32"/>
      <c r="AJ63" s="32"/>
    </row>
    <row r="64" spans="1:36" s="33" customFormat="1" ht="84">
      <c r="A64" s="126">
        <v>8</v>
      </c>
      <c r="B64" s="70">
        <v>2008</v>
      </c>
      <c r="C64" s="52" t="s">
        <v>145</v>
      </c>
      <c r="D64" s="8"/>
      <c r="E64" s="13" t="s">
        <v>137</v>
      </c>
      <c r="F64" s="14" t="s">
        <v>273</v>
      </c>
      <c r="G64" s="218" t="s">
        <v>97</v>
      </c>
      <c r="H64" s="77" t="s">
        <v>194</v>
      </c>
      <c r="I64" s="125" t="s">
        <v>230</v>
      </c>
      <c r="J64" s="166" t="s">
        <v>277</v>
      </c>
      <c r="K64" s="88" t="s">
        <v>321</v>
      </c>
      <c r="L64" s="172" t="s">
        <v>255</v>
      </c>
      <c r="M64" s="129">
        <v>33333.332999999999</v>
      </c>
      <c r="N64" s="129">
        <f t="shared" si="7"/>
        <v>39999.999599999996</v>
      </c>
      <c r="O64" s="13" t="s">
        <v>312</v>
      </c>
      <c r="P64" s="52" t="s">
        <v>145</v>
      </c>
      <c r="Q64" s="63" t="s">
        <v>69</v>
      </c>
      <c r="R64" s="147">
        <v>43922</v>
      </c>
      <c r="S64" s="107">
        <v>43952</v>
      </c>
      <c r="T64" s="32"/>
      <c r="U64" s="32"/>
      <c r="V64" s="56"/>
      <c r="W64" s="9"/>
      <c r="X64" s="72" t="s">
        <v>97</v>
      </c>
      <c r="Y64" s="98" t="s">
        <v>67</v>
      </c>
      <c r="Z64" s="77">
        <v>796</v>
      </c>
      <c r="AA64" s="76" t="s">
        <v>59</v>
      </c>
      <c r="AB64" s="138" t="s">
        <v>298</v>
      </c>
      <c r="AC64" s="76" t="s">
        <v>70</v>
      </c>
      <c r="AD64" s="52" t="s">
        <v>71</v>
      </c>
      <c r="AE64" s="107">
        <v>43952</v>
      </c>
      <c r="AF64" s="107">
        <v>43953</v>
      </c>
      <c r="AG64" s="149">
        <v>43983</v>
      </c>
      <c r="AH64" s="12" t="s">
        <v>285</v>
      </c>
      <c r="AI64" s="32"/>
      <c r="AJ64" s="32"/>
    </row>
    <row r="65" spans="1:36" s="33" customFormat="1" ht="84">
      <c r="A65" s="126">
        <v>8</v>
      </c>
      <c r="B65" s="70">
        <v>2008</v>
      </c>
      <c r="C65" s="52" t="s">
        <v>145</v>
      </c>
      <c r="D65" s="8"/>
      <c r="E65" s="13" t="s">
        <v>137</v>
      </c>
      <c r="F65" s="234" t="s">
        <v>119</v>
      </c>
      <c r="G65" s="220" t="s">
        <v>132</v>
      </c>
      <c r="H65" s="74" t="s">
        <v>195</v>
      </c>
      <c r="I65" s="123" t="s">
        <v>231</v>
      </c>
      <c r="J65" s="166" t="s">
        <v>277</v>
      </c>
      <c r="K65" s="88" t="s">
        <v>321</v>
      </c>
      <c r="L65" s="172" t="s">
        <v>255</v>
      </c>
      <c r="M65" s="129">
        <v>10000</v>
      </c>
      <c r="N65" s="129">
        <f t="shared" si="7"/>
        <v>12000</v>
      </c>
      <c r="O65" s="13" t="s">
        <v>312</v>
      </c>
      <c r="P65" s="52" t="s">
        <v>145</v>
      </c>
      <c r="Q65" s="63" t="s">
        <v>69</v>
      </c>
      <c r="R65" s="147">
        <v>43891</v>
      </c>
      <c r="S65" s="107">
        <v>43922</v>
      </c>
      <c r="T65" s="32"/>
      <c r="U65" s="32"/>
      <c r="V65" s="56"/>
      <c r="W65" s="9"/>
      <c r="X65" s="66" t="s">
        <v>132</v>
      </c>
      <c r="Y65" s="98" t="s">
        <v>67</v>
      </c>
      <c r="Z65" s="43">
        <v>796</v>
      </c>
      <c r="AA65" s="76" t="s">
        <v>59</v>
      </c>
      <c r="AB65" s="69">
        <v>1000</v>
      </c>
      <c r="AC65" s="76" t="s">
        <v>70</v>
      </c>
      <c r="AD65" s="52" t="s">
        <v>71</v>
      </c>
      <c r="AE65" s="107">
        <v>43922</v>
      </c>
      <c r="AF65" s="107">
        <v>43923</v>
      </c>
      <c r="AG65" s="149">
        <v>43952</v>
      </c>
      <c r="AH65" s="12" t="s">
        <v>285</v>
      </c>
      <c r="AI65" s="32"/>
      <c r="AJ65" s="32"/>
    </row>
    <row r="66" spans="1:36" s="33" customFormat="1" ht="84">
      <c r="A66" s="126">
        <v>8</v>
      </c>
      <c r="B66" s="70">
        <v>2008</v>
      </c>
      <c r="C66" s="52" t="s">
        <v>145</v>
      </c>
      <c r="D66" s="8"/>
      <c r="E66" s="13" t="s">
        <v>137</v>
      </c>
      <c r="F66" s="234" t="s">
        <v>274</v>
      </c>
      <c r="G66" s="220" t="s">
        <v>103</v>
      </c>
      <c r="H66" s="74" t="s">
        <v>232</v>
      </c>
      <c r="I66" s="123" t="s">
        <v>233</v>
      </c>
      <c r="J66" s="166" t="s">
        <v>277</v>
      </c>
      <c r="K66" s="88" t="s">
        <v>321</v>
      </c>
      <c r="L66" s="172" t="s">
        <v>255</v>
      </c>
      <c r="M66" s="129">
        <v>29166.666000000001</v>
      </c>
      <c r="N66" s="129">
        <f t="shared" si="7"/>
        <v>34999.999199999998</v>
      </c>
      <c r="O66" s="13" t="s">
        <v>312</v>
      </c>
      <c r="P66" s="52" t="s">
        <v>145</v>
      </c>
      <c r="Q66" s="63" t="s">
        <v>69</v>
      </c>
      <c r="R66" s="147">
        <v>43891</v>
      </c>
      <c r="S66" s="107">
        <v>43922</v>
      </c>
      <c r="T66" s="55"/>
      <c r="U66" s="55"/>
      <c r="V66" s="56"/>
      <c r="W66" s="9"/>
      <c r="X66" s="70" t="s">
        <v>103</v>
      </c>
      <c r="Y66" s="98" t="s">
        <v>67</v>
      </c>
      <c r="Z66" s="43">
        <v>796</v>
      </c>
      <c r="AA66" s="76" t="s">
        <v>59</v>
      </c>
      <c r="AB66" s="138" t="s">
        <v>249</v>
      </c>
      <c r="AC66" s="76" t="s">
        <v>70</v>
      </c>
      <c r="AD66" s="52" t="s">
        <v>71</v>
      </c>
      <c r="AE66" s="107">
        <v>43922</v>
      </c>
      <c r="AF66" s="107">
        <v>43923</v>
      </c>
      <c r="AG66" s="149">
        <v>43952</v>
      </c>
      <c r="AH66" s="12" t="s">
        <v>285</v>
      </c>
      <c r="AI66" s="32"/>
      <c r="AJ66" s="32"/>
    </row>
    <row r="67" spans="1:36" s="33" customFormat="1" ht="84">
      <c r="A67" s="69">
        <v>8</v>
      </c>
      <c r="B67" s="70">
        <v>2008</v>
      </c>
      <c r="C67" s="52" t="s">
        <v>145</v>
      </c>
      <c r="D67" s="8"/>
      <c r="E67" s="13" t="s">
        <v>137</v>
      </c>
      <c r="F67" s="12" t="s">
        <v>120</v>
      </c>
      <c r="G67" s="220" t="s">
        <v>104</v>
      </c>
      <c r="H67" s="76" t="s">
        <v>196</v>
      </c>
      <c r="I67" s="86" t="s">
        <v>234</v>
      </c>
      <c r="J67" s="166" t="s">
        <v>277</v>
      </c>
      <c r="K67" s="88" t="s">
        <v>321</v>
      </c>
      <c r="L67" s="172" t="s">
        <v>255</v>
      </c>
      <c r="M67" s="129">
        <v>29166.666000000001</v>
      </c>
      <c r="N67" s="129">
        <f t="shared" si="7"/>
        <v>34999.999199999998</v>
      </c>
      <c r="O67" s="13" t="s">
        <v>312</v>
      </c>
      <c r="P67" s="52" t="s">
        <v>145</v>
      </c>
      <c r="Q67" s="63" t="s">
        <v>69</v>
      </c>
      <c r="R67" s="147">
        <v>43891</v>
      </c>
      <c r="S67" s="107">
        <v>43922</v>
      </c>
      <c r="T67" s="32"/>
      <c r="U67" s="32"/>
      <c r="V67" s="56"/>
      <c r="W67" s="9"/>
      <c r="X67" s="66" t="s">
        <v>104</v>
      </c>
      <c r="Y67" s="98" t="s">
        <v>67</v>
      </c>
      <c r="Z67" s="43">
        <v>796</v>
      </c>
      <c r="AA67" s="76" t="s">
        <v>59</v>
      </c>
      <c r="AB67" s="138" t="s">
        <v>265</v>
      </c>
      <c r="AC67" s="76" t="s">
        <v>70</v>
      </c>
      <c r="AD67" s="52" t="s">
        <v>71</v>
      </c>
      <c r="AE67" s="107">
        <v>43922</v>
      </c>
      <c r="AF67" s="107">
        <v>43923</v>
      </c>
      <c r="AG67" s="149">
        <v>44044</v>
      </c>
      <c r="AH67" s="12" t="s">
        <v>285</v>
      </c>
      <c r="AI67" s="32"/>
      <c r="AJ67" s="32"/>
    </row>
    <row r="68" spans="1:36" s="33" customFormat="1" ht="58.5" customHeight="1">
      <c r="A68" s="69">
        <v>8</v>
      </c>
      <c r="B68" s="70">
        <v>2008</v>
      </c>
      <c r="C68" s="52" t="s">
        <v>145</v>
      </c>
      <c r="D68" s="8"/>
      <c r="E68" s="13" t="s">
        <v>137</v>
      </c>
      <c r="F68" s="12" t="s">
        <v>121</v>
      </c>
      <c r="G68" s="220" t="s">
        <v>158</v>
      </c>
      <c r="H68" s="76" t="s">
        <v>197</v>
      </c>
      <c r="I68" s="86" t="s">
        <v>235</v>
      </c>
      <c r="J68" s="166" t="s">
        <v>277</v>
      </c>
      <c r="K68" s="88" t="s">
        <v>321</v>
      </c>
      <c r="L68" s="172" t="s">
        <v>255</v>
      </c>
      <c r="M68" s="129">
        <v>16666.666000000001</v>
      </c>
      <c r="N68" s="129">
        <f t="shared" si="7"/>
        <v>19999.999200000002</v>
      </c>
      <c r="O68" s="13" t="s">
        <v>312</v>
      </c>
      <c r="P68" s="52" t="s">
        <v>145</v>
      </c>
      <c r="Q68" s="63" t="s">
        <v>69</v>
      </c>
      <c r="R68" s="147">
        <v>43891</v>
      </c>
      <c r="S68" s="107">
        <v>43922</v>
      </c>
      <c r="T68" s="32"/>
      <c r="U68" s="32"/>
      <c r="V68" s="56"/>
      <c r="W68" s="9"/>
      <c r="X68" s="70" t="s">
        <v>158</v>
      </c>
      <c r="Y68" s="98" t="s">
        <v>67</v>
      </c>
      <c r="Z68" s="77" t="s">
        <v>93</v>
      </c>
      <c r="AA68" s="76" t="s">
        <v>163</v>
      </c>
      <c r="AB68" s="138" t="s">
        <v>299</v>
      </c>
      <c r="AC68" s="76" t="s">
        <v>70</v>
      </c>
      <c r="AD68" s="52" t="s">
        <v>71</v>
      </c>
      <c r="AE68" s="107">
        <v>43922</v>
      </c>
      <c r="AF68" s="107">
        <v>43923</v>
      </c>
      <c r="AG68" s="149">
        <v>43952</v>
      </c>
      <c r="AH68" s="12" t="s">
        <v>285</v>
      </c>
      <c r="AI68" s="32"/>
      <c r="AJ68" s="32"/>
    </row>
    <row r="69" spans="1:36" s="33" customFormat="1" ht="58.5" customHeight="1">
      <c r="A69" s="69">
        <v>8</v>
      </c>
      <c r="B69" s="70">
        <v>2008</v>
      </c>
      <c r="C69" s="52" t="s">
        <v>145</v>
      </c>
      <c r="D69" s="8"/>
      <c r="E69" s="13" t="s">
        <v>137</v>
      </c>
      <c r="F69" s="14" t="s">
        <v>279</v>
      </c>
      <c r="G69" s="209" t="s">
        <v>362</v>
      </c>
      <c r="H69" s="77" t="s">
        <v>189</v>
      </c>
      <c r="I69" s="125" t="s">
        <v>225</v>
      </c>
      <c r="J69" s="166" t="s">
        <v>277</v>
      </c>
      <c r="K69" s="88" t="s">
        <v>321</v>
      </c>
      <c r="L69" s="172" t="s">
        <v>255</v>
      </c>
      <c r="M69" s="129">
        <v>15000</v>
      </c>
      <c r="N69" s="129">
        <f t="shared" si="7"/>
        <v>18000</v>
      </c>
      <c r="O69" s="13" t="s">
        <v>312</v>
      </c>
      <c r="P69" s="52" t="s">
        <v>145</v>
      </c>
      <c r="Q69" s="63" t="s">
        <v>69</v>
      </c>
      <c r="R69" s="147">
        <v>43891</v>
      </c>
      <c r="S69" s="107">
        <v>43922</v>
      </c>
      <c r="T69" s="32"/>
      <c r="U69" s="32"/>
      <c r="V69" s="56"/>
      <c r="W69" s="9"/>
      <c r="X69" s="73" t="str">
        <f>G69</f>
        <v xml:space="preserve">Поставка электромонтажной продукции </v>
      </c>
      <c r="Y69" s="98" t="s">
        <v>67</v>
      </c>
      <c r="Z69" s="43">
        <v>796</v>
      </c>
      <c r="AA69" s="76" t="s">
        <v>59</v>
      </c>
      <c r="AB69" s="37">
        <v>300</v>
      </c>
      <c r="AC69" s="76" t="s">
        <v>70</v>
      </c>
      <c r="AD69" s="52" t="s">
        <v>71</v>
      </c>
      <c r="AE69" s="107">
        <v>43922</v>
      </c>
      <c r="AF69" s="107">
        <v>43923</v>
      </c>
      <c r="AG69" s="149">
        <v>43952</v>
      </c>
      <c r="AH69" s="12" t="s">
        <v>285</v>
      </c>
      <c r="AI69" s="32"/>
      <c r="AJ69" s="32"/>
    </row>
    <row r="70" spans="1:36" s="33" customFormat="1" ht="58.5" customHeight="1">
      <c r="A70" s="69">
        <v>8</v>
      </c>
      <c r="B70" s="70">
        <v>2008</v>
      </c>
      <c r="C70" s="52" t="s">
        <v>145</v>
      </c>
      <c r="D70" s="8"/>
      <c r="E70" s="13" t="s">
        <v>137</v>
      </c>
      <c r="F70" s="14" t="s">
        <v>275</v>
      </c>
      <c r="G70" s="209" t="s">
        <v>363</v>
      </c>
      <c r="H70" s="77" t="s">
        <v>189</v>
      </c>
      <c r="I70" s="125" t="s">
        <v>225</v>
      </c>
      <c r="J70" s="166" t="s">
        <v>277</v>
      </c>
      <c r="K70" s="88" t="s">
        <v>321</v>
      </c>
      <c r="L70" s="172" t="s">
        <v>255</v>
      </c>
      <c r="M70" s="129">
        <v>76666.67</v>
      </c>
      <c r="N70" s="129">
        <f t="shared" si="7"/>
        <v>92000.004000000001</v>
      </c>
      <c r="O70" s="13" t="s">
        <v>312</v>
      </c>
      <c r="P70" s="52" t="s">
        <v>145</v>
      </c>
      <c r="Q70" s="63" t="s">
        <v>69</v>
      </c>
      <c r="R70" s="147">
        <v>43891</v>
      </c>
      <c r="S70" s="107">
        <v>43922</v>
      </c>
      <c r="T70" s="32"/>
      <c r="U70" s="32"/>
      <c r="V70" s="56"/>
      <c r="W70" s="9"/>
      <c r="X70" s="73" t="str">
        <f>G70</f>
        <v>Поставка светильников, ламп</v>
      </c>
      <c r="Y70" s="98" t="s">
        <v>67</v>
      </c>
      <c r="Z70" s="43">
        <v>796</v>
      </c>
      <c r="AA70" s="76" t="s">
        <v>59</v>
      </c>
      <c r="AB70" s="37">
        <v>20</v>
      </c>
      <c r="AC70" s="76" t="s">
        <v>70</v>
      </c>
      <c r="AD70" s="52" t="s">
        <v>71</v>
      </c>
      <c r="AE70" s="107">
        <v>43922</v>
      </c>
      <c r="AF70" s="107">
        <v>43923</v>
      </c>
      <c r="AG70" s="149">
        <v>43952</v>
      </c>
      <c r="AH70" s="12" t="s">
        <v>285</v>
      </c>
      <c r="AI70" s="32"/>
      <c r="AJ70" s="32"/>
    </row>
    <row r="71" spans="1:36" s="33" customFormat="1" ht="57" customHeight="1">
      <c r="A71" s="69">
        <v>8</v>
      </c>
      <c r="B71" s="70">
        <v>2008</v>
      </c>
      <c r="C71" s="52" t="s">
        <v>145</v>
      </c>
      <c r="D71" s="8"/>
      <c r="E71" s="13" t="s">
        <v>137</v>
      </c>
      <c r="F71" s="12" t="s">
        <v>122</v>
      </c>
      <c r="G71" s="220" t="s">
        <v>157</v>
      </c>
      <c r="H71" s="74" t="s">
        <v>198</v>
      </c>
      <c r="I71" s="123" t="s">
        <v>236</v>
      </c>
      <c r="J71" s="166" t="s">
        <v>277</v>
      </c>
      <c r="K71" s="88" t="s">
        <v>321</v>
      </c>
      <c r="L71" s="172" t="s">
        <v>255</v>
      </c>
      <c r="M71" s="129">
        <v>12500</v>
      </c>
      <c r="N71" s="129">
        <f t="shared" si="7"/>
        <v>15000</v>
      </c>
      <c r="O71" s="13" t="s">
        <v>312</v>
      </c>
      <c r="P71" s="52" t="s">
        <v>145</v>
      </c>
      <c r="Q71" s="63" t="s">
        <v>69</v>
      </c>
      <c r="R71" s="147">
        <v>43891</v>
      </c>
      <c r="S71" s="107">
        <v>43922</v>
      </c>
      <c r="T71" s="32"/>
      <c r="U71" s="32"/>
      <c r="V71" s="56"/>
      <c r="W71" s="9"/>
      <c r="X71" s="70" t="s">
        <v>157</v>
      </c>
      <c r="Y71" s="98" t="s">
        <v>67</v>
      </c>
      <c r="Z71" s="77" t="s">
        <v>60</v>
      </c>
      <c r="AA71" s="76" t="s">
        <v>59</v>
      </c>
      <c r="AB71" s="138" t="s">
        <v>266</v>
      </c>
      <c r="AC71" s="76" t="s">
        <v>70</v>
      </c>
      <c r="AD71" s="52" t="s">
        <v>71</v>
      </c>
      <c r="AE71" s="107">
        <v>43922</v>
      </c>
      <c r="AF71" s="107">
        <v>43923</v>
      </c>
      <c r="AG71" s="149">
        <v>43952</v>
      </c>
      <c r="AH71" s="12" t="s">
        <v>285</v>
      </c>
      <c r="AI71" s="32"/>
      <c r="AJ71" s="32"/>
    </row>
    <row r="72" spans="1:36" s="33" customFormat="1" ht="65.25" customHeight="1">
      <c r="A72" s="69">
        <v>8</v>
      </c>
      <c r="B72" s="70">
        <v>2008</v>
      </c>
      <c r="C72" s="52" t="s">
        <v>145</v>
      </c>
      <c r="D72" s="8"/>
      <c r="E72" s="13" t="s">
        <v>137</v>
      </c>
      <c r="F72" s="12" t="s">
        <v>123</v>
      </c>
      <c r="G72" s="220" t="s">
        <v>105</v>
      </c>
      <c r="H72" s="76" t="s">
        <v>199</v>
      </c>
      <c r="I72" s="86" t="s">
        <v>237</v>
      </c>
      <c r="J72" s="166" t="s">
        <v>277</v>
      </c>
      <c r="K72" s="88" t="s">
        <v>321</v>
      </c>
      <c r="L72" s="172" t="s">
        <v>255</v>
      </c>
      <c r="M72" s="129">
        <v>66666.667000000001</v>
      </c>
      <c r="N72" s="129">
        <f t="shared" si="7"/>
        <v>80000.000400000004</v>
      </c>
      <c r="O72" s="13" t="s">
        <v>312</v>
      </c>
      <c r="P72" s="52" t="s">
        <v>145</v>
      </c>
      <c r="Q72" s="63" t="s">
        <v>69</v>
      </c>
      <c r="R72" s="147">
        <v>43891</v>
      </c>
      <c r="S72" s="107">
        <v>43922</v>
      </c>
      <c r="T72" s="32"/>
      <c r="U72" s="32"/>
      <c r="V72" s="56"/>
      <c r="W72" s="9"/>
      <c r="X72" s="70" t="s">
        <v>105</v>
      </c>
      <c r="Y72" s="98" t="s">
        <v>67</v>
      </c>
      <c r="Z72" s="77" t="s">
        <v>60</v>
      </c>
      <c r="AA72" s="76" t="s">
        <v>59</v>
      </c>
      <c r="AB72" s="138" t="s">
        <v>249</v>
      </c>
      <c r="AC72" s="76" t="s">
        <v>70</v>
      </c>
      <c r="AD72" s="52" t="s">
        <v>71</v>
      </c>
      <c r="AE72" s="107">
        <v>43922</v>
      </c>
      <c r="AF72" s="107">
        <v>43923</v>
      </c>
      <c r="AG72" s="149">
        <v>43952</v>
      </c>
      <c r="AH72" s="12" t="s">
        <v>285</v>
      </c>
      <c r="AI72" s="32"/>
      <c r="AJ72" s="32"/>
    </row>
    <row r="73" spans="1:36" s="33" customFormat="1" ht="57.75" customHeight="1">
      <c r="A73" s="69">
        <v>8</v>
      </c>
      <c r="B73" s="70">
        <v>2008</v>
      </c>
      <c r="C73" s="52" t="s">
        <v>145</v>
      </c>
      <c r="D73" s="8"/>
      <c r="E73" s="13" t="s">
        <v>137</v>
      </c>
      <c r="F73" s="12" t="s">
        <v>124</v>
      </c>
      <c r="G73" s="220" t="s">
        <v>106</v>
      </c>
      <c r="H73" s="76" t="s">
        <v>200</v>
      </c>
      <c r="I73" s="86" t="s">
        <v>247</v>
      </c>
      <c r="J73" s="166" t="s">
        <v>277</v>
      </c>
      <c r="K73" s="88" t="s">
        <v>321</v>
      </c>
      <c r="L73" s="172" t="s">
        <v>255</v>
      </c>
      <c r="M73" s="129">
        <v>16666.666000000001</v>
      </c>
      <c r="N73" s="129">
        <f t="shared" si="7"/>
        <v>19999.999200000002</v>
      </c>
      <c r="O73" s="13" t="s">
        <v>312</v>
      </c>
      <c r="P73" s="52" t="s">
        <v>145</v>
      </c>
      <c r="Q73" s="63" t="s">
        <v>69</v>
      </c>
      <c r="R73" s="147">
        <v>43891</v>
      </c>
      <c r="S73" s="107">
        <v>43922</v>
      </c>
      <c r="T73" s="32"/>
      <c r="U73" s="32"/>
      <c r="V73" s="56"/>
      <c r="W73" s="9"/>
      <c r="X73" s="66" t="s">
        <v>106</v>
      </c>
      <c r="Y73" s="98" t="s">
        <v>67</v>
      </c>
      <c r="Z73" s="77"/>
      <c r="AA73" s="76"/>
      <c r="AB73" s="138" t="s">
        <v>256</v>
      </c>
      <c r="AC73" s="76" t="s">
        <v>70</v>
      </c>
      <c r="AD73" s="52" t="s">
        <v>71</v>
      </c>
      <c r="AE73" s="107">
        <v>43922</v>
      </c>
      <c r="AF73" s="107">
        <v>43923</v>
      </c>
      <c r="AG73" s="149">
        <v>43952</v>
      </c>
      <c r="AH73" s="12" t="s">
        <v>285</v>
      </c>
      <c r="AI73" s="32"/>
      <c r="AJ73" s="32"/>
    </row>
    <row r="74" spans="1:36" s="33" customFormat="1" ht="87.75" customHeight="1">
      <c r="A74" s="69">
        <v>8</v>
      </c>
      <c r="B74" s="70">
        <v>2008</v>
      </c>
      <c r="C74" s="52" t="s">
        <v>145</v>
      </c>
      <c r="D74" s="8"/>
      <c r="E74" s="13" t="s">
        <v>137</v>
      </c>
      <c r="F74" s="12" t="s">
        <v>125</v>
      </c>
      <c r="G74" s="220" t="s">
        <v>107</v>
      </c>
      <c r="H74" s="76" t="s">
        <v>201</v>
      </c>
      <c r="I74" s="86" t="s">
        <v>238</v>
      </c>
      <c r="J74" s="166" t="s">
        <v>277</v>
      </c>
      <c r="K74" s="88" t="s">
        <v>321</v>
      </c>
      <c r="L74" s="172" t="s">
        <v>255</v>
      </c>
      <c r="M74" s="129">
        <v>20000</v>
      </c>
      <c r="N74" s="129">
        <f t="shared" si="7"/>
        <v>24000</v>
      </c>
      <c r="O74" s="13" t="s">
        <v>312</v>
      </c>
      <c r="P74" s="52" t="s">
        <v>145</v>
      </c>
      <c r="Q74" s="63" t="s">
        <v>69</v>
      </c>
      <c r="R74" s="147">
        <v>43891</v>
      </c>
      <c r="S74" s="107">
        <v>43922</v>
      </c>
      <c r="T74" s="54"/>
      <c r="U74" s="54"/>
      <c r="V74" s="56"/>
      <c r="W74" s="9"/>
      <c r="X74" s="70" t="s">
        <v>107</v>
      </c>
      <c r="Y74" s="98" t="s">
        <v>67</v>
      </c>
      <c r="Z74" s="77"/>
      <c r="AA74" s="76"/>
      <c r="AB74" s="138" t="s">
        <v>256</v>
      </c>
      <c r="AC74" s="76" t="s">
        <v>70</v>
      </c>
      <c r="AD74" s="52" t="s">
        <v>71</v>
      </c>
      <c r="AE74" s="107">
        <v>43922</v>
      </c>
      <c r="AF74" s="107">
        <v>43923</v>
      </c>
      <c r="AG74" s="149">
        <v>43952</v>
      </c>
      <c r="AH74" s="12" t="s">
        <v>285</v>
      </c>
      <c r="AI74" s="32"/>
      <c r="AJ74" s="32"/>
    </row>
    <row r="75" spans="1:36" s="33" customFormat="1" ht="82.5" customHeight="1">
      <c r="A75" s="69">
        <v>8</v>
      </c>
      <c r="B75" s="70">
        <v>2008</v>
      </c>
      <c r="C75" s="52" t="s">
        <v>145</v>
      </c>
      <c r="D75" s="8"/>
      <c r="E75" s="13" t="s">
        <v>137</v>
      </c>
      <c r="F75" s="12" t="s">
        <v>126</v>
      </c>
      <c r="G75" s="220" t="s">
        <v>304</v>
      </c>
      <c r="H75" s="76" t="s">
        <v>202</v>
      </c>
      <c r="I75" s="86" t="s">
        <v>239</v>
      </c>
      <c r="J75" s="166" t="s">
        <v>277</v>
      </c>
      <c r="K75" s="88" t="s">
        <v>321</v>
      </c>
      <c r="L75" s="172" t="s">
        <v>255</v>
      </c>
      <c r="M75" s="129">
        <v>50000</v>
      </c>
      <c r="N75" s="129">
        <f t="shared" si="7"/>
        <v>60000</v>
      </c>
      <c r="O75" s="13" t="s">
        <v>312</v>
      </c>
      <c r="P75" s="52" t="s">
        <v>145</v>
      </c>
      <c r="Q75" s="63" t="s">
        <v>69</v>
      </c>
      <c r="R75" s="147">
        <v>43891</v>
      </c>
      <c r="S75" s="107">
        <v>43922</v>
      </c>
      <c r="T75" s="54"/>
      <c r="U75" s="54"/>
      <c r="V75" s="56"/>
      <c r="W75" s="9"/>
      <c r="X75" s="70" t="str">
        <f>G75</f>
        <v>Поставка металлопроката</v>
      </c>
      <c r="Y75" s="98" t="s">
        <v>67</v>
      </c>
      <c r="Z75" s="77"/>
      <c r="AA75" s="76"/>
      <c r="AB75" s="138" t="s">
        <v>256</v>
      </c>
      <c r="AC75" s="76" t="s">
        <v>70</v>
      </c>
      <c r="AD75" s="52" t="s">
        <v>71</v>
      </c>
      <c r="AE75" s="107">
        <v>43922</v>
      </c>
      <c r="AF75" s="107">
        <v>43923</v>
      </c>
      <c r="AG75" s="149">
        <v>43952</v>
      </c>
      <c r="AH75" s="12" t="s">
        <v>285</v>
      </c>
      <c r="AI75" s="32"/>
      <c r="AJ75" s="32"/>
    </row>
    <row r="76" spans="1:36" s="33" customFormat="1" ht="69.75" customHeight="1">
      <c r="A76" s="69">
        <v>8</v>
      </c>
      <c r="B76" s="70">
        <v>2008</v>
      </c>
      <c r="C76" s="52" t="s">
        <v>145</v>
      </c>
      <c r="D76" s="8"/>
      <c r="E76" s="13" t="s">
        <v>137</v>
      </c>
      <c r="F76" s="12" t="s">
        <v>276</v>
      </c>
      <c r="G76" s="207" t="s">
        <v>302</v>
      </c>
      <c r="H76" s="77" t="s">
        <v>297</v>
      </c>
      <c r="I76" s="125" t="s">
        <v>303</v>
      </c>
      <c r="J76" s="166" t="s">
        <v>277</v>
      </c>
      <c r="K76" s="88" t="s">
        <v>321</v>
      </c>
      <c r="L76" s="172" t="s">
        <v>255</v>
      </c>
      <c r="M76" s="129">
        <v>16666.666000000001</v>
      </c>
      <c r="N76" s="129">
        <f t="shared" si="7"/>
        <v>19999.999200000002</v>
      </c>
      <c r="O76" s="13" t="s">
        <v>312</v>
      </c>
      <c r="P76" s="52" t="s">
        <v>145</v>
      </c>
      <c r="Q76" s="63" t="s">
        <v>69</v>
      </c>
      <c r="R76" s="147">
        <v>43891</v>
      </c>
      <c r="S76" s="107">
        <v>43922</v>
      </c>
      <c r="T76" s="32"/>
      <c r="U76" s="32"/>
      <c r="V76" s="56"/>
      <c r="W76" s="9"/>
      <c r="X76" s="70" t="str">
        <f>G76</f>
        <v>Поставка трубчатых электронагревателей</v>
      </c>
      <c r="Y76" s="98" t="s">
        <v>67</v>
      </c>
      <c r="Z76" s="74">
        <v>796</v>
      </c>
      <c r="AA76" s="76" t="s">
        <v>59</v>
      </c>
      <c r="AB76" s="101" t="s">
        <v>349</v>
      </c>
      <c r="AC76" s="76" t="s">
        <v>70</v>
      </c>
      <c r="AD76" s="52" t="s">
        <v>71</v>
      </c>
      <c r="AE76" s="107">
        <v>43922</v>
      </c>
      <c r="AF76" s="107">
        <v>43923</v>
      </c>
      <c r="AG76" s="149">
        <v>43952</v>
      </c>
      <c r="AH76" s="12" t="s">
        <v>285</v>
      </c>
      <c r="AI76" s="32"/>
      <c r="AJ76" s="32"/>
    </row>
    <row r="77" spans="1:36" s="33" customFormat="1" ht="67.5" customHeight="1">
      <c r="A77" s="69">
        <v>8</v>
      </c>
      <c r="B77" s="70">
        <v>2008</v>
      </c>
      <c r="C77" s="52" t="s">
        <v>145</v>
      </c>
      <c r="D77" s="8"/>
      <c r="E77" s="13" t="s">
        <v>137</v>
      </c>
      <c r="F77" s="12" t="s">
        <v>127</v>
      </c>
      <c r="G77" s="208" t="s">
        <v>364</v>
      </c>
      <c r="H77" s="76" t="s">
        <v>203</v>
      </c>
      <c r="I77" s="127" t="s">
        <v>240</v>
      </c>
      <c r="J77" s="166" t="s">
        <v>277</v>
      </c>
      <c r="K77" s="88" t="s">
        <v>321</v>
      </c>
      <c r="L77" s="172" t="s">
        <v>255</v>
      </c>
      <c r="M77" s="129">
        <v>12500</v>
      </c>
      <c r="N77" s="129">
        <f t="shared" si="7"/>
        <v>15000</v>
      </c>
      <c r="O77" s="13" t="s">
        <v>312</v>
      </c>
      <c r="P77" s="52" t="s">
        <v>145</v>
      </c>
      <c r="Q77" s="63" t="s">
        <v>69</v>
      </c>
      <c r="R77" s="147">
        <v>43922</v>
      </c>
      <c r="S77" s="107">
        <v>43952</v>
      </c>
      <c r="T77" s="81"/>
      <c r="U77" s="56"/>
      <c r="V77" s="56"/>
      <c r="W77" s="9"/>
      <c r="X77" s="82" t="str">
        <f>G77</f>
        <v>Поставка фильтров для очистки воды</v>
      </c>
      <c r="Y77" s="98" t="s">
        <v>67</v>
      </c>
      <c r="Z77" s="74">
        <v>796</v>
      </c>
      <c r="AA77" s="76" t="s">
        <v>59</v>
      </c>
      <c r="AB77" s="101" t="s">
        <v>301</v>
      </c>
      <c r="AC77" s="76" t="s">
        <v>70</v>
      </c>
      <c r="AD77" s="52" t="s">
        <v>71</v>
      </c>
      <c r="AE77" s="107">
        <v>43952</v>
      </c>
      <c r="AF77" s="107">
        <v>43953</v>
      </c>
      <c r="AG77" s="149">
        <v>43983</v>
      </c>
      <c r="AH77" s="12" t="s">
        <v>285</v>
      </c>
      <c r="AI77" s="32"/>
      <c r="AJ77" s="32"/>
    </row>
    <row r="78" spans="1:36" s="33" customFormat="1" ht="70.5" customHeight="1">
      <c r="A78" s="69">
        <v>8</v>
      </c>
      <c r="B78" s="70">
        <v>2008</v>
      </c>
      <c r="C78" s="52" t="s">
        <v>145</v>
      </c>
      <c r="D78" s="8"/>
      <c r="E78" s="13" t="s">
        <v>137</v>
      </c>
      <c r="F78" s="12" t="s">
        <v>128</v>
      </c>
      <c r="G78" s="220" t="s">
        <v>159</v>
      </c>
      <c r="H78" s="76" t="s">
        <v>204</v>
      </c>
      <c r="I78" s="127" t="s">
        <v>241</v>
      </c>
      <c r="J78" s="166" t="s">
        <v>277</v>
      </c>
      <c r="K78" s="88" t="s">
        <v>321</v>
      </c>
      <c r="L78" s="172" t="s">
        <v>255</v>
      </c>
      <c r="M78" s="129">
        <v>8333.33</v>
      </c>
      <c r="N78" s="129">
        <f t="shared" si="7"/>
        <v>9999.9959999999992</v>
      </c>
      <c r="O78" s="13" t="s">
        <v>312</v>
      </c>
      <c r="P78" s="52" t="s">
        <v>145</v>
      </c>
      <c r="Q78" s="63" t="s">
        <v>69</v>
      </c>
      <c r="R78" s="147">
        <v>43891</v>
      </c>
      <c r="S78" s="107">
        <v>43922</v>
      </c>
      <c r="T78" s="81"/>
      <c r="U78" s="56"/>
      <c r="V78" s="56"/>
      <c r="W78" s="9"/>
      <c r="X78" s="70" t="s">
        <v>159</v>
      </c>
      <c r="Y78" s="98" t="s">
        <v>67</v>
      </c>
      <c r="Z78" s="74" t="s">
        <v>60</v>
      </c>
      <c r="AA78" s="76" t="s">
        <v>59</v>
      </c>
      <c r="AB78" s="138" t="s">
        <v>300</v>
      </c>
      <c r="AC78" s="76" t="s">
        <v>70</v>
      </c>
      <c r="AD78" s="52" t="s">
        <v>71</v>
      </c>
      <c r="AE78" s="107">
        <v>43922</v>
      </c>
      <c r="AF78" s="107">
        <v>43923</v>
      </c>
      <c r="AG78" s="149">
        <v>43952</v>
      </c>
      <c r="AH78" s="12" t="s">
        <v>285</v>
      </c>
      <c r="AI78" s="32"/>
      <c r="AJ78" s="32"/>
    </row>
    <row r="79" spans="1:36" s="33" customFormat="1" ht="72" customHeight="1">
      <c r="A79" s="69">
        <v>8</v>
      </c>
      <c r="B79" s="70">
        <v>2008</v>
      </c>
      <c r="C79" s="52" t="s">
        <v>145</v>
      </c>
      <c r="D79" s="8"/>
      <c r="E79" s="13" t="s">
        <v>137</v>
      </c>
      <c r="F79" s="12" t="s">
        <v>129</v>
      </c>
      <c r="G79" s="220" t="s">
        <v>350</v>
      </c>
      <c r="H79" s="76" t="s">
        <v>351</v>
      </c>
      <c r="I79" s="127" t="s">
        <v>352</v>
      </c>
      <c r="J79" s="166" t="s">
        <v>277</v>
      </c>
      <c r="K79" s="88" t="s">
        <v>321</v>
      </c>
      <c r="L79" s="172" t="s">
        <v>255</v>
      </c>
      <c r="M79" s="129">
        <v>82500</v>
      </c>
      <c r="N79" s="129">
        <f t="shared" si="7"/>
        <v>99000</v>
      </c>
      <c r="O79" s="13" t="s">
        <v>312</v>
      </c>
      <c r="P79" s="52" t="s">
        <v>145</v>
      </c>
      <c r="Q79" s="63" t="s">
        <v>69</v>
      </c>
      <c r="R79" s="147">
        <v>43891</v>
      </c>
      <c r="S79" s="107">
        <v>43922</v>
      </c>
      <c r="T79" s="81"/>
      <c r="U79" s="56"/>
      <c r="V79" s="56"/>
      <c r="W79" s="9"/>
      <c r="X79" s="82" t="str">
        <f>G79</f>
        <v>Поставка пиломатериала</v>
      </c>
      <c r="Y79" s="98" t="s">
        <v>67</v>
      </c>
      <c r="Z79" s="74"/>
      <c r="AA79" s="76"/>
      <c r="AB79" s="101" t="s">
        <v>256</v>
      </c>
      <c r="AC79" s="76" t="s">
        <v>70</v>
      </c>
      <c r="AD79" s="52" t="s">
        <v>71</v>
      </c>
      <c r="AE79" s="107">
        <v>43922</v>
      </c>
      <c r="AF79" s="107">
        <v>43923</v>
      </c>
      <c r="AG79" s="149">
        <v>43952</v>
      </c>
      <c r="AH79" s="12" t="s">
        <v>285</v>
      </c>
      <c r="AI79" s="32"/>
      <c r="AJ79" s="32"/>
    </row>
    <row r="80" spans="1:36" s="33" customFormat="1" ht="72" customHeight="1">
      <c r="A80" s="69">
        <v>8</v>
      </c>
      <c r="B80" s="70">
        <v>2008</v>
      </c>
      <c r="C80" s="52" t="s">
        <v>145</v>
      </c>
      <c r="D80" s="8"/>
      <c r="E80" s="13" t="s">
        <v>137</v>
      </c>
      <c r="F80" s="12" t="s">
        <v>133</v>
      </c>
      <c r="G80" s="208" t="s">
        <v>353</v>
      </c>
      <c r="H80" s="76" t="s">
        <v>354</v>
      </c>
      <c r="I80" s="127" t="s">
        <v>355</v>
      </c>
      <c r="J80" s="166" t="s">
        <v>277</v>
      </c>
      <c r="K80" s="88" t="s">
        <v>321</v>
      </c>
      <c r="L80" s="172" t="s">
        <v>255</v>
      </c>
      <c r="M80" s="129">
        <v>1416.6669999999999</v>
      </c>
      <c r="N80" s="129">
        <f t="shared" si="7"/>
        <v>1700.0003999999999</v>
      </c>
      <c r="O80" s="13" t="s">
        <v>312</v>
      </c>
      <c r="P80" s="52" t="s">
        <v>145</v>
      </c>
      <c r="Q80" s="63" t="s">
        <v>69</v>
      </c>
      <c r="R80" s="147">
        <v>43891</v>
      </c>
      <c r="S80" s="107">
        <v>43922</v>
      </c>
      <c r="T80" s="81"/>
      <c r="U80" s="56"/>
      <c r="V80" s="56"/>
      <c r="W80" s="9"/>
      <c r="X80" s="82" t="str">
        <f>G80</f>
        <v>Поставка электродов сварочных</v>
      </c>
      <c r="Y80" s="98" t="s">
        <v>67</v>
      </c>
      <c r="Z80" s="74" t="s">
        <v>367</v>
      </c>
      <c r="AA80" s="76" t="s">
        <v>365</v>
      </c>
      <c r="AB80" s="101" t="s">
        <v>366</v>
      </c>
      <c r="AC80" s="76" t="s">
        <v>70</v>
      </c>
      <c r="AD80" s="52" t="s">
        <v>71</v>
      </c>
      <c r="AE80" s="107">
        <v>43922</v>
      </c>
      <c r="AF80" s="107">
        <v>43923</v>
      </c>
      <c r="AG80" s="149">
        <v>43952</v>
      </c>
      <c r="AH80" s="12" t="s">
        <v>285</v>
      </c>
      <c r="AI80" s="32"/>
      <c r="AJ80" s="32"/>
    </row>
    <row r="81" spans="1:36" s="33" customFormat="1" ht="72" customHeight="1">
      <c r="A81" s="69">
        <v>8</v>
      </c>
      <c r="B81" s="70">
        <v>2008</v>
      </c>
      <c r="C81" s="52" t="s">
        <v>145</v>
      </c>
      <c r="D81" s="8"/>
      <c r="E81" s="13" t="s">
        <v>137</v>
      </c>
      <c r="F81" s="12" t="s">
        <v>135</v>
      </c>
      <c r="G81" s="208" t="s">
        <v>368</v>
      </c>
      <c r="H81" s="76" t="s">
        <v>267</v>
      </c>
      <c r="I81" s="127" t="s">
        <v>268</v>
      </c>
      <c r="J81" s="166" t="s">
        <v>277</v>
      </c>
      <c r="K81" s="88" t="s">
        <v>321</v>
      </c>
      <c r="L81" s="172" t="s">
        <v>255</v>
      </c>
      <c r="M81" s="129">
        <v>79339.165999999997</v>
      </c>
      <c r="N81" s="129">
        <f t="shared" si="7"/>
        <v>95206.999199999991</v>
      </c>
      <c r="O81" s="13" t="s">
        <v>312</v>
      </c>
      <c r="P81" s="52" t="s">
        <v>145</v>
      </c>
      <c r="Q81" s="63" t="s">
        <v>69</v>
      </c>
      <c r="R81" s="147">
        <v>44044</v>
      </c>
      <c r="S81" s="107">
        <v>44075</v>
      </c>
      <c r="T81" s="81"/>
      <c r="U81" s="56"/>
      <c r="V81" s="56"/>
      <c r="W81" s="9"/>
      <c r="X81" s="82" t="str">
        <f>G81</f>
        <v>Поставка перегородок из металлопластикового профиля</v>
      </c>
      <c r="Y81" s="52" t="s">
        <v>66</v>
      </c>
      <c r="Z81" s="74"/>
      <c r="AA81" s="76"/>
      <c r="AB81" s="138" t="s">
        <v>256</v>
      </c>
      <c r="AC81" s="76" t="s">
        <v>70</v>
      </c>
      <c r="AD81" s="52" t="s">
        <v>71</v>
      </c>
      <c r="AE81" s="107">
        <v>44075</v>
      </c>
      <c r="AF81" s="107">
        <v>44076</v>
      </c>
      <c r="AG81" s="149">
        <v>44105</v>
      </c>
      <c r="AH81" s="12" t="s">
        <v>285</v>
      </c>
      <c r="AI81" s="32"/>
      <c r="AJ81" s="32"/>
    </row>
    <row r="82" spans="1:36" s="33" customFormat="1" ht="88.5" customHeight="1">
      <c r="A82" s="69">
        <v>8</v>
      </c>
      <c r="B82" s="70">
        <v>2008</v>
      </c>
      <c r="C82" s="52" t="s">
        <v>145</v>
      </c>
      <c r="D82" s="8"/>
      <c r="E82" s="13" t="s">
        <v>137</v>
      </c>
      <c r="F82" s="12" t="s">
        <v>138</v>
      </c>
      <c r="G82" s="220" t="s">
        <v>161</v>
      </c>
      <c r="H82" s="76" t="s">
        <v>205</v>
      </c>
      <c r="I82" s="127" t="s">
        <v>242</v>
      </c>
      <c r="J82" s="166" t="s">
        <v>277</v>
      </c>
      <c r="K82" s="88" t="s">
        <v>321</v>
      </c>
      <c r="L82" s="172" t="s">
        <v>255</v>
      </c>
      <c r="M82" s="129">
        <v>16666.666000000001</v>
      </c>
      <c r="N82" s="129">
        <f t="shared" si="7"/>
        <v>19999.999200000002</v>
      </c>
      <c r="O82" s="13" t="s">
        <v>312</v>
      </c>
      <c r="P82" s="52" t="s">
        <v>145</v>
      </c>
      <c r="Q82" s="63" t="s">
        <v>69</v>
      </c>
      <c r="R82" s="147">
        <v>43891</v>
      </c>
      <c r="S82" s="107">
        <v>43922</v>
      </c>
      <c r="T82" s="81"/>
      <c r="U82" s="56"/>
      <c r="V82" s="56"/>
      <c r="W82" s="9"/>
      <c r="X82" s="70" t="s">
        <v>161</v>
      </c>
      <c r="Y82" s="98" t="s">
        <v>67</v>
      </c>
      <c r="Z82" s="74"/>
      <c r="AA82" s="76"/>
      <c r="AB82" s="138" t="s">
        <v>256</v>
      </c>
      <c r="AC82" s="76" t="s">
        <v>70</v>
      </c>
      <c r="AD82" s="52" t="s">
        <v>71</v>
      </c>
      <c r="AE82" s="107">
        <v>43922</v>
      </c>
      <c r="AF82" s="107">
        <v>43923</v>
      </c>
      <c r="AG82" s="149">
        <v>43952</v>
      </c>
      <c r="AH82" s="12" t="s">
        <v>285</v>
      </c>
      <c r="AI82" s="32"/>
      <c r="AJ82" s="32"/>
    </row>
    <row r="83" spans="1:36" s="33" customFormat="1" ht="87" customHeight="1">
      <c r="A83" s="198"/>
      <c r="B83" s="199"/>
      <c r="C83" s="200"/>
      <c r="D83" s="201"/>
      <c r="E83" s="202"/>
      <c r="F83" s="203"/>
      <c r="G83" s="204"/>
      <c r="H83" s="76"/>
      <c r="I83" s="127"/>
      <c r="J83" s="32"/>
      <c r="K83" s="88"/>
      <c r="L83" s="8"/>
      <c r="M83" s="128">
        <f>SUBTOTAL(9,M49:M82)</f>
        <v>947422.48899999994</v>
      </c>
      <c r="N83" s="128">
        <f>SUBTOTAL(9,N49:N82)</f>
        <v>1136906.9867999998</v>
      </c>
      <c r="O83" s="13"/>
      <c r="P83" s="52"/>
      <c r="Q83" s="63"/>
      <c r="R83" s="147"/>
      <c r="S83" s="107"/>
      <c r="T83" s="81"/>
      <c r="U83" s="56"/>
      <c r="V83" s="56"/>
      <c r="W83" s="9"/>
      <c r="X83" s="70"/>
      <c r="Y83" s="98"/>
      <c r="Z83" s="74"/>
      <c r="AA83" s="76"/>
      <c r="AB83" s="101"/>
      <c r="AC83" s="76"/>
      <c r="AD83" s="52"/>
      <c r="AE83" s="107"/>
      <c r="AF83" s="107"/>
      <c r="AG83" s="149"/>
      <c r="AH83" s="12"/>
      <c r="AI83" s="32"/>
      <c r="AJ83" s="32"/>
    </row>
    <row r="84" spans="1:36" s="33" customFormat="1" ht="30" customHeight="1">
      <c r="A84" s="274" t="s">
        <v>165</v>
      </c>
      <c r="B84" s="275"/>
      <c r="C84" s="275"/>
      <c r="D84" s="275"/>
      <c r="E84" s="275"/>
      <c r="F84" s="275"/>
      <c r="G84" s="276"/>
      <c r="H84" s="43"/>
      <c r="I84" s="9"/>
      <c r="J84" s="32"/>
      <c r="K84" s="31"/>
      <c r="L84" s="8"/>
      <c r="M84" s="146">
        <f>M48+M83</f>
        <v>6957804.9890000001</v>
      </c>
      <c r="N84" s="146">
        <f>N48+N83</f>
        <v>8334625.9868000001</v>
      </c>
      <c r="O84" s="32"/>
      <c r="P84" s="8"/>
      <c r="Q84" s="32"/>
      <c r="R84" s="15"/>
      <c r="S84" s="16"/>
      <c r="T84" s="32"/>
      <c r="U84" s="32"/>
      <c r="V84" s="50"/>
      <c r="W84" s="8"/>
      <c r="X84" s="11"/>
      <c r="Y84" s="8"/>
      <c r="Z84" s="42"/>
      <c r="AA84" s="11"/>
      <c r="AB84" s="8"/>
      <c r="AC84" s="16"/>
      <c r="AD84" s="17"/>
      <c r="AE84" s="17"/>
      <c r="AF84" s="38"/>
      <c r="AG84" s="32"/>
      <c r="AH84" s="103"/>
      <c r="AI84" s="32"/>
      <c r="AJ84" s="32"/>
    </row>
    <row r="85" spans="1:36" s="33" customFormat="1">
      <c r="A85" s="274" t="s">
        <v>166</v>
      </c>
      <c r="B85" s="275"/>
      <c r="C85" s="275"/>
      <c r="D85" s="275"/>
      <c r="E85" s="275"/>
      <c r="F85" s="275"/>
      <c r="G85" s="276"/>
      <c r="H85" s="43"/>
      <c r="I85" s="46"/>
      <c r="J85" s="32"/>
      <c r="K85" s="31"/>
      <c r="L85" s="8"/>
      <c r="M85" s="146">
        <f>M13+M23+M29+M84</f>
        <v>7712523.3206000002</v>
      </c>
      <c r="N85" s="146">
        <f>N13+N23+N29+N84</f>
        <v>9236187.9847199991</v>
      </c>
      <c r="O85" s="32"/>
      <c r="P85" s="8"/>
      <c r="Q85" s="32"/>
      <c r="R85" s="15"/>
      <c r="S85" s="16"/>
      <c r="T85" s="32"/>
      <c r="U85" s="32"/>
      <c r="V85" s="50"/>
      <c r="W85" s="8"/>
      <c r="X85" s="11"/>
      <c r="Y85" s="8"/>
      <c r="Z85" s="42"/>
      <c r="AA85" s="11"/>
      <c r="AB85" s="8"/>
      <c r="AC85" s="16"/>
      <c r="AD85" s="17"/>
      <c r="AE85" s="17"/>
      <c r="AF85" s="38"/>
      <c r="AG85" s="32"/>
      <c r="AH85" s="103"/>
      <c r="AI85" s="32"/>
      <c r="AJ85" s="32"/>
    </row>
    <row r="86" spans="1:36" s="33" customFormat="1">
      <c r="A86" s="34"/>
      <c r="B86" s="34"/>
      <c r="G86" s="44"/>
      <c r="H86" s="44"/>
      <c r="K86" s="34"/>
      <c r="M86" s="133"/>
      <c r="N86" s="133"/>
      <c r="V86" s="51"/>
      <c r="Z86" s="44"/>
      <c r="AE86" s="36"/>
      <c r="AF86" s="44"/>
    </row>
    <row r="87" spans="1:36" s="33" customFormat="1">
      <c r="A87" s="34"/>
      <c r="B87" s="34"/>
      <c r="G87" s="44"/>
      <c r="H87" s="44"/>
      <c r="K87" s="34"/>
      <c r="M87" s="133"/>
      <c r="N87" s="133"/>
      <c r="V87" s="51"/>
      <c r="Z87" s="44"/>
      <c r="AE87" s="36"/>
      <c r="AF87" s="44"/>
    </row>
    <row r="88" spans="1:36" s="33" customFormat="1">
      <c r="A88" s="34"/>
      <c r="B88" s="34"/>
      <c r="G88" s="44"/>
      <c r="H88" s="44"/>
      <c r="M88" s="133"/>
      <c r="N88" s="133"/>
      <c r="V88" s="51"/>
      <c r="Z88" s="44"/>
      <c r="AE88" s="36"/>
      <c r="AF88" s="44"/>
    </row>
    <row r="89" spans="1:36" s="33" customFormat="1">
      <c r="A89" s="34"/>
      <c r="B89" s="34"/>
      <c r="G89" s="44"/>
      <c r="H89" s="44"/>
      <c r="M89" s="133"/>
      <c r="N89" s="133"/>
      <c r="O89" s="44"/>
      <c r="V89" s="51"/>
      <c r="Z89" s="44"/>
      <c r="AE89" s="36"/>
      <c r="AF89" s="44"/>
    </row>
    <row r="90" spans="1:36" s="33" customFormat="1">
      <c r="A90" s="34"/>
      <c r="B90" s="34"/>
      <c r="G90" s="44"/>
      <c r="H90" s="44"/>
      <c r="L90" s="133" t="s">
        <v>326</v>
      </c>
      <c r="M90" s="133">
        <f>M32</f>
        <v>5297550.83</v>
      </c>
      <c r="N90" s="133">
        <f>N32</f>
        <v>6357060.9960000003</v>
      </c>
      <c r="O90" s="44">
        <v>1</v>
      </c>
      <c r="V90" s="51"/>
      <c r="Z90" s="44"/>
      <c r="AE90" s="36"/>
      <c r="AF90" s="44"/>
    </row>
    <row r="91" spans="1:36" s="33" customFormat="1">
      <c r="A91" s="34"/>
      <c r="B91" s="34"/>
      <c r="G91" s="44"/>
      <c r="H91" s="44"/>
      <c r="L91" s="133" t="s">
        <v>313</v>
      </c>
      <c r="M91" s="133">
        <f>M12+M21+M35+M36+M44</f>
        <v>1076473.3359999999</v>
      </c>
      <c r="N91" s="133">
        <f>N12+N21+N35+N36+N44</f>
        <v>1291768.0031999999</v>
      </c>
      <c r="O91" s="44">
        <f>1+4</f>
        <v>5</v>
      </c>
      <c r="V91" s="51"/>
      <c r="Z91" s="44"/>
      <c r="AE91" s="36"/>
      <c r="AF91" s="44"/>
    </row>
    <row r="92" spans="1:36" s="33" customFormat="1">
      <c r="A92" s="34"/>
      <c r="B92" s="34"/>
      <c r="G92" s="44"/>
      <c r="H92" s="44"/>
      <c r="L92" s="133" t="s">
        <v>312</v>
      </c>
      <c r="M92" s="235">
        <f>M11+M16+M17+M18+M19+M20+M2+M22+M28+M31+M34+M38+M40+M41+M47+M49+M50+M51+M52+M53+M54+M55+M56+M57+M58+M59+M60+M61+M62+M63+M64+M65+M66+M67+M68+M69+M70+M71+M72+M73+M74+M75+M76+M77+M78+M79+M80+M82+M46+M45+M43+M42+M39+M37+M33+M27+M26+M25+M15+M81</f>
        <v>1338499.1545999998</v>
      </c>
      <c r="N92" s="235">
        <f>N11+N16+N17+N18+N19+N20+N2+N22+N28+N31+N34+N38+N40+N41+N47+N49+N50+N51+N52+N53+N54+N55+N56+N57+N58+N59+N60+N61+N62+N63+N64+N65+N66+N67+N68+N69+N70+N71+N72+N73+N74+N75+N76+N77+N78+N79+N80+N82+N46+N45+N43+N42+N39+N37+N33+N27+N26+N25+N15+N81</f>
        <v>1587358.9855199999</v>
      </c>
      <c r="O92" s="44">
        <f>48+11</f>
        <v>59</v>
      </c>
      <c r="V92" s="51"/>
      <c r="Z92" s="44"/>
      <c r="AE92" s="36"/>
      <c r="AF92" s="44"/>
    </row>
    <row r="93" spans="1:36" s="33" customFormat="1">
      <c r="A93" s="34"/>
      <c r="B93" s="34"/>
      <c r="G93" s="44"/>
      <c r="H93" s="44"/>
      <c r="M93" s="133"/>
      <c r="N93" s="133"/>
      <c r="O93" s="44">
        <f>SUBTOTAL(9,O89:O92)</f>
        <v>65</v>
      </c>
      <c r="V93" s="51"/>
      <c r="Z93" s="44"/>
      <c r="AE93" s="36"/>
      <c r="AF93" s="44"/>
    </row>
    <row r="94" spans="1:36" s="33" customFormat="1">
      <c r="A94" s="34"/>
      <c r="B94" s="34"/>
      <c r="G94" s="44"/>
      <c r="H94" s="44"/>
      <c r="M94" s="236">
        <f>SUBTOTAL(9,M90:M93)</f>
        <v>7712523.3206000002</v>
      </c>
      <c r="N94" s="236">
        <f>SUBTOTAL(9,N90:N93)</f>
        <v>9236187.984720001</v>
      </c>
      <c r="V94" s="51"/>
      <c r="Z94" s="44"/>
      <c r="AE94" s="36"/>
      <c r="AF94" s="44"/>
    </row>
    <row r="95" spans="1:36" s="33" customFormat="1">
      <c r="A95" s="34"/>
      <c r="B95" s="34"/>
      <c r="G95" s="44"/>
      <c r="H95" s="44"/>
      <c r="M95" s="133"/>
      <c r="N95" s="133"/>
      <c r="V95" s="51"/>
      <c r="Z95" s="44"/>
      <c r="AE95" s="36"/>
      <c r="AF95" s="44"/>
    </row>
    <row r="96" spans="1:36" s="33" customFormat="1">
      <c r="A96" s="34"/>
      <c r="B96" s="34"/>
      <c r="G96" s="44"/>
      <c r="H96" s="44"/>
      <c r="M96" s="133"/>
      <c r="N96" s="133"/>
      <c r="V96" s="51"/>
      <c r="Z96" s="44"/>
      <c r="AE96" s="36"/>
      <c r="AF96" s="44"/>
    </row>
    <row r="97" spans="1:32" s="33" customFormat="1">
      <c r="A97" s="34"/>
      <c r="B97" s="34"/>
      <c r="G97" s="44"/>
      <c r="H97" s="44"/>
      <c r="M97" s="133"/>
      <c r="N97" s="133"/>
      <c r="V97" s="51"/>
      <c r="Z97" s="44"/>
      <c r="AE97" s="36"/>
      <c r="AF97" s="44"/>
    </row>
    <row r="98" spans="1:32" s="33" customFormat="1">
      <c r="A98" s="34"/>
      <c r="B98" s="34"/>
      <c r="G98" s="44"/>
      <c r="H98" s="44"/>
      <c r="M98" s="133"/>
      <c r="N98" s="133"/>
      <c r="V98" s="51"/>
      <c r="Z98" s="44"/>
      <c r="AE98" s="36"/>
      <c r="AF98" s="44"/>
    </row>
    <row r="99" spans="1:32" s="33" customFormat="1">
      <c r="A99" s="34"/>
      <c r="B99" s="34"/>
      <c r="G99" s="44"/>
      <c r="H99" s="44"/>
      <c r="M99" s="133"/>
      <c r="N99" s="133"/>
      <c r="V99" s="51"/>
      <c r="Z99" s="44"/>
      <c r="AE99" s="36"/>
      <c r="AF99" s="44"/>
    </row>
    <row r="100" spans="1:32" s="33" customFormat="1">
      <c r="A100" s="34"/>
      <c r="B100" s="34"/>
      <c r="G100" s="44"/>
      <c r="H100" s="44"/>
      <c r="M100" s="133"/>
      <c r="N100" s="133"/>
      <c r="V100" s="51"/>
      <c r="Z100" s="44"/>
      <c r="AE100" s="36"/>
      <c r="AF100" s="44"/>
    </row>
    <row r="101" spans="1:32" s="33" customFormat="1">
      <c r="A101" s="34"/>
      <c r="B101" s="34"/>
      <c r="G101" s="44"/>
      <c r="H101" s="44"/>
      <c r="M101" s="133"/>
      <c r="N101" s="133"/>
      <c r="V101" s="51"/>
      <c r="Z101" s="44"/>
      <c r="AE101" s="36"/>
      <c r="AF101" s="44"/>
    </row>
    <row r="102" spans="1:32" s="33" customFormat="1">
      <c r="A102" s="34"/>
      <c r="B102" s="34"/>
      <c r="G102" s="44"/>
      <c r="H102" s="44"/>
      <c r="M102" s="133"/>
      <c r="N102" s="133"/>
      <c r="V102" s="51"/>
      <c r="Z102" s="44"/>
      <c r="AE102" s="36"/>
      <c r="AF102" s="44"/>
    </row>
    <row r="103" spans="1:32" s="33" customFormat="1">
      <c r="A103" s="34"/>
      <c r="B103" s="34"/>
      <c r="G103" s="44"/>
      <c r="H103" s="44"/>
      <c r="M103" s="133"/>
      <c r="N103" s="133"/>
      <c r="V103" s="51"/>
      <c r="Z103" s="44"/>
      <c r="AE103" s="36"/>
      <c r="AF103" s="44"/>
    </row>
    <row r="104" spans="1:32" s="33" customFormat="1">
      <c r="A104" s="34"/>
      <c r="B104" s="34"/>
      <c r="G104" s="44"/>
      <c r="H104" s="44"/>
      <c r="M104" s="133"/>
      <c r="N104" s="133"/>
      <c r="V104" s="51"/>
      <c r="Z104" s="44"/>
      <c r="AE104" s="36"/>
      <c r="AF104" s="44"/>
    </row>
    <row r="105" spans="1:32" s="33" customFormat="1">
      <c r="A105" s="34"/>
      <c r="B105" s="34"/>
      <c r="G105" s="44"/>
      <c r="H105" s="44"/>
      <c r="M105" s="133"/>
      <c r="N105" s="133"/>
      <c r="V105" s="51"/>
      <c r="Z105" s="44"/>
      <c r="AE105" s="36"/>
      <c r="AF105" s="44"/>
    </row>
    <row r="106" spans="1:32" s="33" customFormat="1">
      <c r="A106" s="34"/>
      <c r="B106" s="34"/>
      <c r="G106" s="44"/>
      <c r="H106" s="44"/>
      <c r="M106" s="133"/>
      <c r="N106" s="133"/>
      <c r="V106" s="51"/>
      <c r="Z106" s="44"/>
      <c r="AE106" s="36"/>
      <c r="AF106" s="44"/>
    </row>
    <row r="107" spans="1:32" s="33" customFormat="1">
      <c r="A107" s="34"/>
      <c r="B107" s="34"/>
      <c r="G107" s="44"/>
      <c r="H107" s="44"/>
      <c r="M107" s="133"/>
      <c r="N107" s="133"/>
      <c r="V107" s="51"/>
      <c r="Z107" s="44"/>
      <c r="AE107" s="36"/>
      <c r="AF107" s="44"/>
    </row>
    <row r="108" spans="1:32" s="33" customFormat="1">
      <c r="A108" s="34"/>
      <c r="B108" s="34"/>
      <c r="G108" s="44"/>
      <c r="H108" s="44"/>
      <c r="M108" s="133"/>
      <c r="N108" s="133"/>
      <c r="V108" s="51"/>
      <c r="Z108" s="44"/>
      <c r="AE108" s="36"/>
      <c r="AF108" s="44"/>
    </row>
    <row r="109" spans="1:32" s="33" customFormat="1">
      <c r="A109" s="34"/>
      <c r="B109" s="34"/>
      <c r="G109" s="44"/>
      <c r="H109" s="44"/>
      <c r="M109" s="133"/>
      <c r="N109" s="133"/>
      <c r="V109" s="51"/>
      <c r="Z109" s="44"/>
      <c r="AE109" s="36"/>
      <c r="AF109" s="44"/>
    </row>
    <row r="110" spans="1:32" s="33" customFormat="1">
      <c r="A110" s="34"/>
      <c r="B110" s="34"/>
      <c r="G110" s="44"/>
      <c r="H110" s="44"/>
      <c r="M110" s="133"/>
      <c r="N110" s="133"/>
      <c r="V110" s="51"/>
      <c r="Z110" s="44"/>
      <c r="AE110" s="36"/>
      <c r="AF110" s="44"/>
    </row>
    <row r="111" spans="1:32" s="33" customFormat="1">
      <c r="A111" s="34"/>
      <c r="B111" s="34"/>
      <c r="G111" s="44"/>
      <c r="H111" s="44"/>
      <c r="M111" s="133"/>
      <c r="N111" s="133"/>
      <c r="V111" s="51"/>
      <c r="Z111" s="44"/>
      <c r="AE111" s="36"/>
      <c r="AF111" s="44"/>
    </row>
    <row r="112" spans="1:32" s="33" customFormat="1">
      <c r="A112" s="34"/>
      <c r="B112" s="34"/>
      <c r="G112" s="44"/>
      <c r="H112" s="44"/>
      <c r="M112" s="133"/>
      <c r="N112" s="133"/>
      <c r="V112" s="51"/>
      <c r="Z112" s="44"/>
      <c r="AE112" s="36"/>
      <c r="AF112" s="44"/>
    </row>
    <row r="113" spans="1:32" s="33" customFormat="1">
      <c r="A113" s="34"/>
      <c r="B113" s="34"/>
      <c r="G113" s="44"/>
      <c r="H113" s="44"/>
      <c r="M113" s="133"/>
      <c r="N113" s="133"/>
      <c r="V113" s="51"/>
      <c r="Z113" s="44"/>
      <c r="AE113" s="36"/>
      <c r="AF113" s="44"/>
    </row>
    <row r="114" spans="1:32" s="33" customFormat="1">
      <c r="A114" s="34"/>
      <c r="B114" s="34"/>
      <c r="G114" s="44"/>
      <c r="H114" s="44"/>
      <c r="M114" s="133"/>
      <c r="N114" s="133"/>
      <c r="V114" s="51"/>
      <c r="Z114" s="44"/>
      <c r="AE114" s="36"/>
      <c r="AF114" s="44"/>
    </row>
    <row r="115" spans="1:32" s="33" customFormat="1">
      <c r="A115" s="34"/>
      <c r="B115" s="34"/>
      <c r="G115" s="44"/>
      <c r="H115" s="44"/>
      <c r="M115" s="133"/>
      <c r="N115" s="133"/>
      <c r="V115" s="51"/>
      <c r="Z115" s="44"/>
      <c r="AE115" s="36"/>
      <c r="AF115" s="44"/>
    </row>
    <row r="116" spans="1:32" s="33" customFormat="1">
      <c r="A116" s="34"/>
      <c r="B116" s="34"/>
      <c r="G116" s="44"/>
      <c r="H116" s="44"/>
      <c r="M116" s="133"/>
      <c r="N116" s="133"/>
      <c r="V116" s="51"/>
      <c r="Z116" s="44"/>
      <c r="AE116" s="36"/>
      <c r="AF116" s="44"/>
    </row>
    <row r="117" spans="1:32" s="33" customFormat="1">
      <c r="A117" s="34"/>
      <c r="B117" s="34"/>
      <c r="G117" s="44"/>
      <c r="H117" s="44"/>
      <c r="M117" s="133"/>
      <c r="N117" s="133"/>
      <c r="V117" s="51"/>
      <c r="Z117" s="44"/>
      <c r="AE117" s="36"/>
      <c r="AF117" s="44"/>
    </row>
    <row r="118" spans="1:32">
      <c r="B118" s="3"/>
    </row>
    <row r="119" spans="1:32">
      <c r="B119" s="3"/>
    </row>
    <row r="120" spans="1:32">
      <c r="B120" s="3"/>
    </row>
    <row r="121" spans="1:32">
      <c r="B121" s="3"/>
    </row>
    <row r="122" spans="1:32">
      <c r="B122" s="3"/>
    </row>
    <row r="123" spans="1:32">
      <c r="B123" s="3"/>
    </row>
  </sheetData>
  <autoFilter ref="A9:AJ76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6">
    <mergeCell ref="A13:G13"/>
    <mergeCell ref="A23:G23"/>
    <mergeCell ref="A29:G29"/>
    <mergeCell ref="A84:G84"/>
    <mergeCell ref="A85:G85"/>
    <mergeCell ref="C7:C8"/>
    <mergeCell ref="D7:D8"/>
    <mergeCell ref="X7:X8"/>
    <mergeCell ref="P7:P8"/>
    <mergeCell ref="Q7:Q8"/>
    <mergeCell ref="R7:R8"/>
    <mergeCell ref="S7:S8"/>
    <mergeCell ref="T7:T8"/>
    <mergeCell ref="U7:U8"/>
    <mergeCell ref="V7:V8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</mergeCells>
  <pageMargins left="0.7" right="0.7" top="0.75" bottom="0.75" header="0.3" footer="0.3"/>
  <pageSetup paperSize="9" scale="1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154</v>
      </c>
    </row>
    <row r="2" spans="1:25" ht="13.5" customHeight="1"/>
    <row r="3" spans="1:25" s="263" customFormat="1" ht="23.25">
      <c r="A3" s="263" t="s">
        <v>68</v>
      </c>
    </row>
    <row r="6" spans="1:25" s="3" customFormat="1" ht="84" customHeight="1">
      <c r="A6" s="282" t="s">
        <v>30</v>
      </c>
      <c r="B6" s="282" t="s">
        <v>18</v>
      </c>
      <c r="C6" s="282" t="s">
        <v>20</v>
      </c>
      <c r="D6" s="282"/>
      <c r="E6" s="282" t="s">
        <v>32</v>
      </c>
      <c r="F6" s="282" t="s">
        <v>33</v>
      </c>
      <c r="G6" s="282" t="s">
        <v>21</v>
      </c>
      <c r="H6" s="282" t="s">
        <v>22</v>
      </c>
      <c r="I6" s="282" t="s">
        <v>45</v>
      </c>
      <c r="J6" s="282" t="s">
        <v>50</v>
      </c>
      <c r="K6" s="282"/>
      <c r="L6" s="282" t="s">
        <v>37</v>
      </c>
      <c r="M6" s="289" t="s">
        <v>31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  <c r="Y6" s="283" t="s">
        <v>41</v>
      </c>
    </row>
    <row r="7" spans="1:25" s="3" customFormat="1" ht="126" customHeight="1">
      <c r="A7" s="282"/>
      <c r="B7" s="282"/>
      <c r="C7" s="282" t="s">
        <v>43</v>
      </c>
      <c r="D7" s="282" t="s">
        <v>44</v>
      </c>
      <c r="E7" s="282"/>
      <c r="F7" s="282"/>
      <c r="G7" s="282"/>
      <c r="H7" s="282"/>
      <c r="I7" s="282"/>
      <c r="J7" s="282"/>
      <c r="K7" s="282"/>
      <c r="L7" s="282"/>
      <c r="M7" s="282" t="s">
        <v>46</v>
      </c>
      <c r="N7" s="282" t="s">
        <v>28</v>
      </c>
      <c r="O7" s="282" t="s">
        <v>29</v>
      </c>
      <c r="P7" s="282" t="s">
        <v>23</v>
      </c>
      <c r="Q7" s="282"/>
      <c r="R7" s="282" t="s">
        <v>35</v>
      </c>
      <c r="S7" s="282" t="s">
        <v>25</v>
      </c>
      <c r="T7" s="282"/>
      <c r="U7" s="288" t="s">
        <v>47</v>
      </c>
      <c r="V7" s="288" t="s">
        <v>51</v>
      </c>
      <c r="W7" s="283" t="s">
        <v>48</v>
      </c>
      <c r="X7" s="286" t="s">
        <v>49</v>
      </c>
      <c r="Y7" s="284"/>
    </row>
    <row r="8" spans="1:25" s="3" customFormat="1" ht="28.5">
      <c r="A8" s="282"/>
      <c r="B8" s="282"/>
      <c r="C8" s="282"/>
      <c r="D8" s="282"/>
      <c r="E8" s="282"/>
      <c r="F8" s="282"/>
      <c r="G8" s="282"/>
      <c r="H8" s="282"/>
      <c r="I8" s="282"/>
      <c r="J8" s="4" t="s">
        <v>39</v>
      </c>
      <c r="K8" s="4" t="s">
        <v>40</v>
      </c>
      <c r="L8" s="282"/>
      <c r="M8" s="282"/>
      <c r="N8" s="282"/>
      <c r="O8" s="282"/>
      <c r="P8" s="4" t="s">
        <v>34</v>
      </c>
      <c r="Q8" s="4" t="s">
        <v>27</v>
      </c>
      <c r="R8" s="282"/>
      <c r="S8" s="4" t="s">
        <v>26</v>
      </c>
      <c r="T8" s="4" t="s">
        <v>24</v>
      </c>
      <c r="U8" s="288"/>
      <c r="V8" s="288"/>
      <c r="W8" s="285"/>
      <c r="X8" s="287"/>
      <c r="Y8" s="285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80" t="s">
        <v>167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</row>
    <row r="11" spans="1:25">
      <c r="A11" s="18"/>
      <c r="B11" s="28"/>
      <c r="C11" s="22"/>
      <c r="D11" s="19"/>
      <c r="E11" s="25"/>
      <c r="F11" s="25"/>
      <c r="G11" s="25"/>
      <c r="H11" s="23"/>
      <c r="I11" s="19"/>
      <c r="J11" s="26"/>
      <c r="K11" s="27"/>
      <c r="L11" s="23"/>
      <c r="M11" s="22"/>
      <c r="N11" s="19"/>
      <c r="O11" s="23"/>
      <c r="P11" s="25"/>
      <c r="Q11" s="23"/>
      <c r="R11" s="29"/>
      <c r="S11" s="24"/>
      <c r="T11" s="22"/>
      <c r="U11" s="25"/>
      <c r="V11" s="25"/>
      <c r="W11" s="25"/>
      <c r="X11" s="25"/>
      <c r="Y11" s="19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10" sqref="W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155</v>
      </c>
    </row>
    <row r="2" spans="1:24" ht="13.5" customHeight="1"/>
    <row r="3" spans="1:24" s="263" customFormat="1" ht="23.25">
      <c r="A3" s="263" t="s">
        <v>58</v>
      </c>
    </row>
    <row r="6" spans="1:24" s="3" customFormat="1" ht="79.5" customHeight="1">
      <c r="A6" s="282" t="s">
        <v>30</v>
      </c>
      <c r="B6" s="282" t="s">
        <v>18</v>
      </c>
      <c r="C6" s="282" t="s">
        <v>20</v>
      </c>
      <c r="D6" s="282"/>
      <c r="E6" s="282" t="s">
        <v>143</v>
      </c>
      <c r="F6" s="282" t="s">
        <v>144</v>
      </c>
      <c r="G6" s="282" t="s">
        <v>21</v>
      </c>
      <c r="H6" s="282" t="s">
        <v>22</v>
      </c>
      <c r="I6" s="282" t="s">
        <v>45</v>
      </c>
      <c r="J6" s="293" t="s">
        <v>83</v>
      </c>
      <c r="K6" s="294"/>
      <c r="L6" s="289" t="s">
        <v>31</v>
      </c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8"/>
      <c r="X6" s="283" t="s">
        <v>41</v>
      </c>
    </row>
    <row r="7" spans="1:24" s="3" customFormat="1" ht="126" customHeight="1">
      <c r="A7" s="282"/>
      <c r="B7" s="282"/>
      <c r="C7" s="282" t="s">
        <v>43</v>
      </c>
      <c r="D7" s="282" t="s">
        <v>56</v>
      </c>
      <c r="E7" s="282"/>
      <c r="F7" s="282"/>
      <c r="G7" s="282"/>
      <c r="H7" s="282"/>
      <c r="I7" s="282"/>
      <c r="J7" s="295"/>
      <c r="K7" s="296"/>
      <c r="L7" s="282" t="s">
        <v>38</v>
      </c>
      <c r="M7" s="282" t="s">
        <v>28</v>
      </c>
      <c r="N7" s="282" t="s">
        <v>29</v>
      </c>
      <c r="O7" s="282" t="s">
        <v>23</v>
      </c>
      <c r="P7" s="282"/>
      <c r="Q7" s="282" t="s">
        <v>35</v>
      </c>
      <c r="R7" s="282" t="s">
        <v>25</v>
      </c>
      <c r="S7" s="282"/>
      <c r="T7" s="288" t="s">
        <v>84</v>
      </c>
      <c r="U7" s="288" t="s">
        <v>85</v>
      </c>
      <c r="V7" s="282" t="s">
        <v>86</v>
      </c>
      <c r="W7" s="292" t="s">
        <v>87</v>
      </c>
      <c r="X7" s="284"/>
    </row>
    <row r="8" spans="1:24" s="3" customFormat="1" ht="28.5">
      <c r="A8" s="282"/>
      <c r="B8" s="282"/>
      <c r="C8" s="282"/>
      <c r="D8" s="282"/>
      <c r="E8" s="282"/>
      <c r="F8" s="282"/>
      <c r="G8" s="282"/>
      <c r="H8" s="282"/>
      <c r="I8" s="282"/>
      <c r="J8" s="5" t="s">
        <v>39</v>
      </c>
      <c r="K8" s="5" t="s">
        <v>40</v>
      </c>
      <c r="L8" s="282"/>
      <c r="M8" s="282"/>
      <c r="N8" s="282"/>
      <c r="O8" s="5" t="s">
        <v>34</v>
      </c>
      <c r="P8" s="5" t="s">
        <v>27</v>
      </c>
      <c r="Q8" s="282"/>
      <c r="R8" s="5" t="s">
        <v>26</v>
      </c>
      <c r="S8" s="5" t="s">
        <v>24</v>
      </c>
      <c r="T8" s="288"/>
      <c r="U8" s="288"/>
      <c r="V8" s="282"/>
      <c r="W8" s="292"/>
      <c r="X8" s="285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60">
        <v>8</v>
      </c>
      <c r="B10" s="60">
        <v>1908</v>
      </c>
      <c r="C10" s="63" t="s">
        <v>146</v>
      </c>
      <c r="D10" s="21"/>
      <c r="E10" s="21" t="s">
        <v>282</v>
      </c>
      <c r="F10" s="65" t="s">
        <v>283</v>
      </c>
      <c r="G10" s="68" t="s">
        <v>88</v>
      </c>
      <c r="H10" s="225" t="s">
        <v>281</v>
      </c>
      <c r="I10" s="21"/>
      <c r="J10" s="64">
        <v>28080</v>
      </c>
      <c r="K10" s="64">
        <v>28080</v>
      </c>
      <c r="L10" s="223"/>
      <c r="M10" s="225" t="s">
        <v>281</v>
      </c>
      <c r="N10" s="21"/>
      <c r="O10" s="60">
        <v>796</v>
      </c>
      <c r="P10" s="21" t="s">
        <v>59</v>
      </c>
      <c r="Q10" s="67">
        <v>1</v>
      </c>
      <c r="R10" s="224">
        <v>89231860000</v>
      </c>
      <c r="S10" s="225" t="s">
        <v>71</v>
      </c>
      <c r="T10" s="232">
        <v>43098</v>
      </c>
      <c r="U10" s="232">
        <v>44196</v>
      </c>
      <c r="V10" s="232">
        <v>43101</v>
      </c>
      <c r="W10" s="232">
        <v>44196</v>
      </c>
      <c r="X10" s="61"/>
    </row>
    <row r="11" spans="1:24" ht="48.75" hidden="1">
      <c r="A11" s="60">
        <v>8</v>
      </c>
      <c r="B11" s="60">
        <v>1908</v>
      </c>
      <c r="C11" s="63" t="s">
        <v>305</v>
      </c>
      <c r="D11" s="62"/>
      <c r="E11" s="76" t="s">
        <v>293</v>
      </c>
      <c r="F11" s="83" t="s">
        <v>294</v>
      </c>
      <c r="G11" s="68" t="s">
        <v>89</v>
      </c>
      <c r="H11" s="63" t="s">
        <v>292</v>
      </c>
      <c r="I11" s="62"/>
      <c r="J11" s="64">
        <v>297000</v>
      </c>
      <c r="K11" s="64">
        <v>297000</v>
      </c>
      <c r="L11" s="62"/>
      <c r="M11" s="231" t="s">
        <v>292</v>
      </c>
      <c r="N11" s="52" t="s">
        <v>66</v>
      </c>
      <c r="O11" s="60">
        <v>796</v>
      </c>
      <c r="P11" s="21" t="s">
        <v>59</v>
      </c>
      <c r="Q11" s="67">
        <v>1</v>
      </c>
      <c r="R11" s="224">
        <v>89701000</v>
      </c>
      <c r="S11" s="63" t="s">
        <v>306</v>
      </c>
      <c r="T11" s="232">
        <v>43585</v>
      </c>
      <c r="U11" s="232">
        <v>44561</v>
      </c>
      <c r="V11" s="232">
        <v>43770</v>
      </c>
      <c r="W11" s="232">
        <v>44561</v>
      </c>
      <c r="X11" s="233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Приложение №2 План закупки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Орлова Анна Александровна</cp:lastModifiedBy>
  <cp:lastPrinted>2018-08-28T11:18:41Z</cp:lastPrinted>
  <dcterms:created xsi:type="dcterms:W3CDTF">2011-11-18T07:59:33Z</dcterms:created>
  <dcterms:modified xsi:type="dcterms:W3CDTF">2019-12-30T09:11:48Z</dcterms:modified>
</cp:coreProperties>
</file>