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ЗАКУПОК\2019 год\Новая папка\Корректировка №2\"/>
    </mc:Choice>
  </mc:AlternateContent>
  <bookViews>
    <workbookView xWindow="0" yWindow="0" windowWidth="28800" windowHeight="11985" tabRatio="718" firstSheet="1" activeTab="2"/>
  </bookViews>
  <sheets>
    <sheet name="Справочник Вид продукции" sheetId="5" state="hidden" r:id="rId1"/>
    <sheet name="Приложение №2 План закупки" sheetId="14" r:id="rId2"/>
    <sheet name="Приложение №2 Кор.План закупки" sheetId="10" r:id="rId3"/>
    <sheet name="Приложение №2.2  закупки у про " sheetId="1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 localSheetId="3">#REF!</definedName>
    <definedName name="\a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o" localSheetId="1">#REF!</definedName>
    <definedName name="\o" localSheetId="3">#REF!</definedName>
    <definedName name="\o">#REF!</definedName>
    <definedName name="\б" localSheetId="1">#REF!</definedName>
    <definedName name="\б" localSheetId="3">#REF!</definedName>
    <definedName name="\б">#REF!</definedName>
    <definedName name="_FY1">#N/A</definedName>
    <definedName name="_SP1" localSheetId="1">[1]FES!#REF!</definedName>
    <definedName name="_SP1" localSheetId="3">[1]FES!#REF!</definedName>
    <definedName name="_SP1">[1]FES!#REF!</definedName>
    <definedName name="_SP10" localSheetId="1">[1]FES!#REF!</definedName>
    <definedName name="_SP10" localSheetId="3">[1]FES!#REF!</definedName>
    <definedName name="_SP10">[1]FES!#REF!</definedName>
    <definedName name="_SP11" localSheetId="1">[1]FES!#REF!</definedName>
    <definedName name="_SP11" localSheetId="3">[1]FES!#REF!</definedName>
    <definedName name="_SP11">[1]FES!#REF!</definedName>
    <definedName name="_SP12" localSheetId="1">[1]FES!#REF!</definedName>
    <definedName name="_SP12" localSheetId="3">[1]FES!#REF!</definedName>
    <definedName name="_SP12">[1]FES!#REF!</definedName>
    <definedName name="_SP13" localSheetId="1">[1]FES!#REF!</definedName>
    <definedName name="_SP13" localSheetId="3">[1]FES!#REF!</definedName>
    <definedName name="_SP13">[1]FES!#REF!</definedName>
    <definedName name="_SP14" localSheetId="1">[1]FES!#REF!</definedName>
    <definedName name="_SP14" localSheetId="3">[1]FES!#REF!</definedName>
    <definedName name="_SP14">[1]FES!#REF!</definedName>
    <definedName name="_SP15" localSheetId="1">[1]FES!#REF!</definedName>
    <definedName name="_SP15" localSheetId="3">[1]FES!#REF!</definedName>
    <definedName name="_SP15">[1]FES!#REF!</definedName>
    <definedName name="_SP16" localSheetId="1">[1]FES!#REF!</definedName>
    <definedName name="_SP16" localSheetId="3">[1]FES!#REF!</definedName>
    <definedName name="_SP16">[1]FES!#REF!</definedName>
    <definedName name="_SP17" localSheetId="1">[1]FES!#REF!</definedName>
    <definedName name="_SP17" localSheetId="3">[1]FES!#REF!</definedName>
    <definedName name="_SP17">[1]FES!#REF!</definedName>
    <definedName name="_SP18" localSheetId="1">[1]FES!#REF!</definedName>
    <definedName name="_SP18" localSheetId="3">[1]FES!#REF!</definedName>
    <definedName name="_SP18">[1]FES!#REF!</definedName>
    <definedName name="_SP19" localSheetId="1">[1]FES!#REF!</definedName>
    <definedName name="_SP19" localSheetId="3">[1]FES!#REF!</definedName>
    <definedName name="_SP19">[1]FES!#REF!</definedName>
    <definedName name="_SP2" localSheetId="1">[1]FES!#REF!</definedName>
    <definedName name="_SP2" localSheetId="3">[1]FES!#REF!</definedName>
    <definedName name="_SP2">[1]FES!#REF!</definedName>
    <definedName name="_SP20" localSheetId="1">[1]FES!#REF!</definedName>
    <definedName name="_SP20" localSheetId="3">[1]FES!#REF!</definedName>
    <definedName name="_SP20">[1]FES!#REF!</definedName>
    <definedName name="_SP3" localSheetId="1">[1]FES!#REF!</definedName>
    <definedName name="_SP3" localSheetId="3">[1]FES!#REF!</definedName>
    <definedName name="_SP3">[1]FES!#REF!</definedName>
    <definedName name="_SP4" localSheetId="1">[1]FES!#REF!</definedName>
    <definedName name="_SP4" localSheetId="3">[1]FES!#REF!</definedName>
    <definedName name="_SP4">[1]FES!#REF!</definedName>
    <definedName name="_SP5" localSheetId="1">[1]FES!#REF!</definedName>
    <definedName name="_SP5" localSheetId="3">[1]FES!#REF!</definedName>
    <definedName name="_SP5">[1]FES!#REF!</definedName>
    <definedName name="_SP7" localSheetId="1">[1]FES!#REF!</definedName>
    <definedName name="_SP7" localSheetId="3">[1]FES!#REF!</definedName>
    <definedName name="_SP7">[1]FES!#REF!</definedName>
    <definedName name="_SP8" localSheetId="1">[1]FES!#REF!</definedName>
    <definedName name="_SP8" localSheetId="3">[1]FES!#REF!</definedName>
    <definedName name="_SP8">[1]FES!#REF!</definedName>
    <definedName name="_SP9" localSheetId="1">[1]FES!#REF!</definedName>
    <definedName name="_SP9" localSheetId="3">[1]FES!#REF!</definedName>
    <definedName name="_SP9">[1]FES!#REF!</definedName>
    <definedName name="_xlnm._FilterDatabase" localSheetId="2" hidden="1">'Приложение №2 Кор.План закупки'!$A$9:$AJ$12</definedName>
    <definedName name="_xlnm._FilterDatabase" localSheetId="1" hidden="1">'Приложение №2 План закупки'!$A$9:$AJ$91</definedName>
    <definedName name="AN">#N/A</definedName>
    <definedName name="CompOt">#N/A</definedName>
    <definedName name="CompRas">#N/A</definedName>
    <definedName name="ew">#N/A</definedName>
    <definedName name="F" localSheetId="1">#REF!</definedName>
    <definedName name="F" localSheetId="3">#REF!</definedName>
    <definedName name="F">#REF!</definedName>
    <definedName name="fbgffnjfgg">#N/A</definedName>
    <definedName name="fg">#N/A</definedName>
    <definedName name="g" localSheetId="1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1">#REF!</definedName>
    <definedName name="L" localSheetId="3">#REF!</definedName>
    <definedName name="L">#REF!</definedName>
    <definedName name="n" localSheetId="1">#REF!</definedName>
    <definedName name="n" localSheetId="3">#REF!</definedName>
    <definedName name="n">#REF!</definedName>
    <definedName name="rrtget6">#N/A</definedName>
    <definedName name="S1_" localSheetId="1">#REF!</definedName>
    <definedName name="S1_" localSheetId="3">#REF!</definedName>
    <definedName name="S1_">#REF!</definedName>
    <definedName name="S10_" localSheetId="1">#REF!</definedName>
    <definedName name="S10_" localSheetId="3">#REF!</definedName>
    <definedName name="S10_">#REF!</definedName>
    <definedName name="S11_" localSheetId="1">#REF!</definedName>
    <definedName name="S11_" localSheetId="3">#REF!</definedName>
    <definedName name="S11_">#REF!</definedName>
    <definedName name="S12_" localSheetId="1">#REF!</definedName>
    <definedName name="S12_" localSheetId="3">#REF!</definedName>
    <definedName name="S12_">#REF!</definedName>
    <definedName name="S13_" localSheetId="1">#REF!</definedName>
    <definedName name="S13_" localSheetId="3">#REF!</definedName>
    <definedName name="S13_">#REF!</definedName>
    <definedName name="S14_" localSheetId="1">#REF!</definedName>
    <definedName name="S14_" localSheetId="3">#REF!</definedName>
    <definedName name="S14_">#REF!</definedName>
    <definedName name="S15_" localSheetId="1">#REF!</definedName>
    <definedName name="S15_" localSheetId="3">#REF!</definedName>
    <definedName name="S15_">#REF!</definedName>
    <definedName name="S16_" localSheetId="1">#REF!</definedName>
    <definedName name="S16_" localSheetId="3">#REF!</definedName>
    <definedName name="S16_">#REF!</definedName>
    <definedName name="S17_" localSheetId="1">#REF!</definedName>
    <definedName name="S17_" localSheetId="3">#REF!</definedName>
    <definedName name="S17_">#REF!</definedName>
    <definedName name="S18_" localSheetId="1">#REF!</definedName>
    <definedName name="S18_" localSheetId="3">#REF!</definedName>
    <definedName name="S18_">#REF!</definedName>
    <definedName name="S19_" localSheetId="1">#REF!</definedName>
    <definedName name="S19_" localSheetId="3">#REF!</definedName>
    <definedName name="S19_">#REF!</definedName>
    <definedName name="S2_" localSheetId="1">#REF!</definedName>
    <definedName name="S2_" localSheetId="3">#REF!</definedName>
    <definedName name="S2_">#REF!</definedName>
    <definedName name="S20_" localSheetId="1">#REF!</definedName>
    <definedName name="S20_" localSheetId="3">#REF!</definedName>
    <definedName name="S20_">#REF!</definedName>
    <definedName name="S3_" localSheetId="1">#REF!</definedName>
    <definedName name="S3_" localSheetId="3">#REF!</definedName>
    <definedName name="S3_">#REF!</definedName>
    <definedName name="S4_" localSheetId="1">#REF!</definedName>
    <definedName name="S4_" localSheetId="3">#REF!</definedName>
    <definedName name="S4_">#REF!</definedName>
    <definedName name="S5_" localSheetId="1">#REF!</definedName>
    <definedName name="S5_" localSheetId="3">#REF!</definedName>
    <definedName name="S5_">#REF!</definedName>
    <definedName name="S6_" localSheetId="1">#REF!</definedName>
    <definedName name="S6_" localSheetId="3">#REF!</definedName>
    <definedName name="S6_">#REF!</definedName>
    <definedName name="S7_" localSheetId="1">#REF!</definedName>
    <definedName name="S7_" localSheetId="3">#REF!</definedName>
    <definedName name="S7_">#REF!</definedName>
    <definedName name="S8_" localSheetId="1">#REF!</definedName>
    <definedName name="S8_" localSheetId="3">#REF!</definedName>
    <definedName name="S8_">#REF!</definedName>
    <definedName name="S9_" localSheetId="1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1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1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1">#REF!</definedName>
    <definedName name="коэф1" localSheetId="3">#REF!</definedName>
    <definedName name="коэф1">#REF!</definedName>
    <definedName name="коэф2" localSheetId="1">#REF!</definedName>
    <definedName name="коэф2" localSheetId="3">#REF!</definedName>
    <definedName name="коэф2">#REF!</definedName>
    <definedName name="коэф3" localSheetId="1">#REF!</definedName>
    <definedName name="коэф3" localSheetId="3">#REF!</definedName>
    <definedName name="коэф3">#REF!</definedName>
    <definedName name="коэф4" localSheetId="1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1">#REF!</definedName>
    <definedName name="н" localSheetId="3">#REF!</definedName>
    <definedName name="н">#REF!</definedName>
    <definedName name="оро">#N/A</definedName>
    <definedName name="первый" localSheetId="1">#REF!</definedName>
    <definedName name="первый" localSheetId="3">#REF!</definedName>
    <definedName name="первый">#REF!</definedName>
    <definedName name="пл" localSheetId="1">[1]FES!#REF!</definedName>
    <definedName name="пл" localSheetId="3">[1]FES!#REF!</definedName>
    <definedName name="пл">[1]FES!#REF!</definedName>
    <definedName name="план" localSheetId="1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1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1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N11" i="14" l="1"/>
  <c r="N12" i="14"/>
  <c r="X12" i="14"/>
  <c r="N13" i="14"/>
  <c r="X13" i="14"/>
  <c r="N14" i="14"/>
  <c r="X14" i="14"/>
  <c r="N15" i="14"/>
  <c r="X15" i="14"/>
  <c r="M16" i="14"/>
  <c r="N16" i="14"/>
  <c r="N18" i="14"/>
  <c r="X18" i="14"/>
  <c r="N19" i="14"/>
  <c r="X19" i="14"/>
  <c r="N20" i="14"/>
  <c r="N21" i="14"/>
  <c r="N22" i="14"/>
  <c r="X22" i="14"/>
  <c r="N23" i="14"/>
  <c r="X23" i="14"/>
  <c r="N24" i="14"/>
  <c r="N25" i="14"/>
  <c r="X25" i="14"/>
  <c r="M26" i="14"/>
  <c r="N26" i="14" s="1"/>
  <c r="N31" i="14"/>
  <c r="M32" i="14"/>
  <c r="N32" i="14"/>
  <c r="N34" i="14"/>
  <c r="N35" i="14"/>
  <c r="N105" i="14" s="1"/>
  <c r="N36" i="14"/>
  <c r="N37" i="14"/>
  <c r="X37" i="14"/>
  <c r="N38" i="14"/>
  <c r="N39" i="14"/>
  <c r="N40" i="14"/>
  <c r="N41" i="14"/>
  <c r="N42" i="14"/>
  <c r="N43" i="14"/>
  <c r="N44" i="14"/>
  <c r="X44" i="14"/>
  <c r="N45" i="14"/>
  <c r="X45" i="14"/>
  <c r="N46" i="14"/>
  <c r="N47" i="14"/>
  <c r="N48" i="14"/>
  <c r="X48" i="14"/>
  <c r="N49" i="14"/>
  <c r="X49" i="14"/>
  <c r="N50" i="14"/>
  <c r="N51" i="14"/>
  <c r="X51" i="14"/>
  <c r="N52" i="14"/>
  <c r="X52" i="14"/>
  <c r="N53" i="14"/>
  <c r="X53" i="14"/>
  <c r="N54" i="14"/>
  <c r="X54" i="14"/>
  <c r="N55" i="14"/>
  <c r="X55" i="14"/>
  <c r="N56" i="14"/>
  <c r="X56" i="14"/>
  <c r="N57" i="14"/>
  <c r="X57" i="14"/>
  <c r="M58" i="14"/>
  <c r="N58" i="14"/>
  <c r="N59" i="14"/>
  <c r="X59" i="14"/>
  <c r="N60" i="14"/>
  <c r="X60" i="14"/>
  <c r="N61" i="14"/>
  <c r="X61" i="14"/>
  <c r="N62" i="14"/>
  <c r="X62" i="14"/>
  <c r="N63" i="14"/>
  <c r="X63" i="14"/>
  <c r="M64" i="14"/>
  <c r="N64" i="14"/>
  <c r="N65" i="14"/>
  <c r="X65" i="14"/>
  <c r="N66" i="14"/>
  <c r="X66" i="14"/>
  <c r="N67" i="14"/>
  <c r="N68" i="14"/>
  <c r="X68" i="14"/>
  <c r="N69" i="14"/>
  <c r="N70" i="14"/>
  <c r="X70" i="14"/>
  <c r="N71" i="14"/>
  <c r="X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X84" i="14"/>
  <c r="N85" i="14"/>
  <c r="X85" i="14"/>
  <c r="N86" i="14"/>
  <c r="N87" i="14"/>
  <c r="N88" i="14"/>
  <c r="N89" i="14"/>
  <c r="N90" i="14"/>
  <c r="X90" i="14"/>
  <c r="N91" i="14"/>
  <c r="X91" i="14"/>
  <c r="N92" i="14"/>
  <c r="X92" i="14"/>
  <c r="N93" i="14"/>
  <c r="N94" i="14"/>
  <c r="X94" i="14"/>
  <c r="N95" i="14"/>
  <c r="X95" i="14"/>
  <c r="N96" i="14"/>
  <c r="N97" i="14"/>
  <c r="X97" i="14"/>
  <c r="M98" i="14"/>
  <c r="N98" i="14"/>
  <c r="M99" i="14"/>
  <c r="N99" i="14"/>
  <c r="N106" i="14"/>
  <c r="O106" i="14"/>
  <c r="O108" i="14"/>
  <c r="O109" i="14"/>
  <c r="N100" i="14" l="1"/>
  <c r="N108" i="14"/>
  <c r="N110" i="14" s="1"/>
  <c r="M100" i="14"/>
  <c r="N13" i="10"/>
  <c r="M13" i="10"/>
  <c r="N11" i="10"/>
  <c r="M12" i="10" l="1"/>
  <c r="N12" i="10" l="1"/>
  <c r="X11" i="10" l="1"/>
</calcChain>
</file>

<file path=xl/comments1.xml><?xml version="1.0" encoding="utf-8"?>
<comments xmlns="http://schemas.openxmlformats.org/spreadsheetml/2006/main">
  <authors>
    <author>user</author>
  </authors>
  <commentList>
    <comment ref="G6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телевизор,микровол.печь
</t>
        </r>
      </text>
    </comment>
    <comment ref="G8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розетки,выключатели,лампы
</t>
        </r>
      </text>
    </comment>
  </commentList>
</comments>
</file>

<file path=xl/sharedStrings.xml><?xml version="1.0" encoding="utf-8"?>
<sst xmlns="http://schemas.openxmlformats.org/spreadsheetml/2006/main" count="1515" uniqueCount="388">
  <si>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</si>
  <si>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</si>
  <si>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</si>
  <si>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</si>
  <si>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</si>
  <si>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</si>
  <si>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</si>
  <si>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</si>
  <si>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</si>
  <si>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</si>
  <si>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</si>
  <si>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</si>
  <si>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</si>
  <si>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</si>
  <si>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</si>
  <si>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</si>
  <si>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</si>
  <si>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</si>
  <si>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</si>
  <si>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</si>
  <si>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</si>
  <si>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</si>
  <si>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</si>
  <si>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</si>
  <si>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</si>
  <si>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</si>
  <si>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</si>
  <si>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</si>
  <si>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</si>
  <si>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</si>
  <si>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</si>
  <si>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</si>
  <si>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</si>
  <si>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</si>
  <si>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</si>
  <si>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</si>
  <si>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</si>
  <si>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</si>
  <si>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</si>
  <si>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</si>
  <si>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</si>
  <si>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</si>
  <si>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</si>
  <si>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</si>
  <si>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</si>
  <si>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</si>
  <si>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</si>
  <si>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</si>
  <si>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</si>
  <si>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</si>
  <si>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</si>
  <si>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</si>
  <si>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</si>
  <si>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</si>
  <si>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</si>
  <si>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</si>
  <si>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</si>
  <si>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</si>
  <si>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Амортизация</t>
  </si>
  <si>
    <t>Реконструкция и техническое перевооружение объектов - код вида деятельности 2</t>
  </si>
  <si>
    <t>Соответствие с ТЗ</t>
  </si>
  <si>
    <t xml:space="preserve">План закупок лекарственных средств 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</si>
  <si>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</si>
  <si>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</si>
  <si>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</si>
  <si>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</si>
  <si>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</si>
  <si>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</si>
  <si>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</si>
  <si>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001</t>
  </si>
  <si>
    <t>Код по ОКВЭД2</t>
  </si>
  <si>
    <t>Код по ОКПД2</t>
  </si>
  <si>
    <t>Акционерное общество Социальная сфера-М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</si>
  <si>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</si>
  <si>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</si>
  <si>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</si>
  <si>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</si>
  <si>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</si>
  <si>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</si>
  <si>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</si>
  <si>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</si>
  <si>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шт.</t>
  </si>
  <si>
    <t>ИТОГО</t>
  </si>
  <si>
    <t>ВСЕГО</t>
  </si>
  <si>
    <t>2017 год</t>
  </si>
  <si>
    <t>Акционерное общество "Социальная сфера-М"</t>
  </si>
  <si>
    <t>43.21</t>
  </si>
  <si>
    <t>43.21.10.140</t>
  </si>
  <si>
    <t>СМР</t>
  </si>
  <si>
    <t>Сметный расчет</t>
  </si>
  <si>
    <t>2019</t>
  </si>
  <si>
    <t>*</t>
  </si>
  <si>
    <t>Сведения о закупке у ЕП</t>
  </si>
  <si>
    <t>Выполнение работ по монтажу пожарной сигнализации в спальных корпусах №1, №18 в ДОЛ Энергетик</t>
  </si>
  <si>
    <t>ОЗП</t>
  </si>
  <si>
    <t xml:space="preserve"> электронная (ЕЭТП)</t>
  </si>
  <si>
    <t>Утвержден решением Правления ПАО "МРСК Волги" 29.12.2018 г. 
(протокол от 29.12.2018 г. № 292/2018)</t>
  </si>
  <si>
    <t>ЗП</t>
  </si>
  <si>
    <t>МЗ</t>
  </si>
  <si>
    <t>ОК</t>
  </si>
  <si>
    <t>0</t>
  </si>
  <si>
    <t>Поставляемая продукция должна соответствовать ГОСТ (ТУ) и другим требованиям органов сертификации и стандартизации</t>
  </si>
  <si>
    <t>не электронная</t>
  </si>
  <si>
    <t>Себестоимость (без амортизации)</t>
  </si>
  <si>
    <t>22.19.72.000</t>
  </si>
  <si>
    <t>22.19.</t>
  </si>
  <si>
    <t>Поставка профиля металлопластикового</t>
  </si>
  <si>
    <t>063</t>
  </si>
  <si>
    <t>МТР</t>
  </si>
  <si>
    <t>Поставка отделочных материалов</t>
  </si>
  <si>
    <t>20.30.22.120</t>
  </si>
  <si>
    <t>20.30</t>
  </si>
  <si>
    <t>062</t>
  </si>
  <si>
    <t>17</t>
  </si>
  <si>
    <t>шт</t>
  </si>
  <si>
    <t>796</t>
  </si>
  <si>
    <t>28.29.22.110</t>
  </si>
  <si>
    <t>28.29</t>
  </si>
  <si>
    <t>Поставка огнетушителей порошковых</t>
  </si>
  <si>
    <t>061</t>
  </si>
  <si>
    <t>3</t>
  </si>
  <si>
    <t>43.32.10.110</t>
  </si>
  <si>
    <t>43.32.1</t>
  </si>
  <si>
    <t xml:space="preserve">Поставка окон ПВХ </t>
  </si>
  <si>
    <t>060</t>
  </si>
  <si>
    <t>15</t>
  </si>
  <si>
    <t>Поставка инструмента</t>
  </si>
  <si>
    <t>25.73.30.299</t>
  </si>
  <si>
    <t>25.73</t>
  </si>
  <si>
    <t>059</t>
  </si>
  <si>
    <t>5</t>
  </si>
  <si>
    <t>28.29.12.112</t>
  </si>
  <si>
    <t>Поставка фильтров для очистки воды</t>
  </si>
  <si>
    <t>058</t>
  </si>
  <si>
    <t>27.51.24.150</t>
  </si>
  <si>
    <t>27.51</t>
  </si>
  <si>
    <t>Поставка трубчатых электронагревателей</t>
  </si>
  <si>
    <t>057</t>
  </si>
  <si>
    <t>24.10.61.110</t>
  </si>
  <si>
    <t>24.10</t>
  </si>
  <si>
    <t>Поставка металлопроката</t>
  </si>
  <si>
    <t>056</t>
  </si>
  <si>
    <t>Поставка метизов</t>
  </si>
  <si>
    <t>25.94.11.110</t>
  </si>
  <si>
    <t>25.94</t>
  </si>
  <si>
    <t>055</t>
  </si>
  <si>
    <t>Поставка труб пластиковых, арматуры</t>
  </si>
  <si>
    <t xml:space="preserve">22.21.29.110                     </t>
  </si>
  <si>
    <t>22.21</t>
  </si>
  <si>
    <t>054</t>
  </si>
  <si>
    <t>30</t>
  </si>
  <si>
    <t>Поставка лакокрасочной продукции</t>
  </si>
  <si>
    <t>20.30.22.110</t>
  </si>
  <si>
    <t>20.30.1</t>
  </si>
  <si>
    <t>053</t>
  </si>
  <si>
    <t>20</t>
  </si>
  <si>
    <t>Поставка ручного инструмента (кисти, валики)</t>
  </si>
  <si>
    <t>32.91.19.190</t>
  </si>
  <si>
    <t>32.91</t>
  </si>
  <si>
    <t>052</t>
  </si>
  <si>
    <t>27.33.13.110</t>
  </si>
  <si>
    <t>27.33</t>
  </si>
  <si>
    <t>Поставка светильников</t>
  </si>
  <si>
    <t>051</t>
  </si>
  <si>
    <t xml:space="preserve">Поставка светотехнической продукции </t>
  </si>
  <si>
    <t>050</t>
  </si>
  <si>
    <t>300</t>
  </si>
  <si>
    <t>м</t>
  </si>
  <si>
    <t>006</t>
  </si>
  <si>
    <t>Поставка провода, кабеля</t>
  </si>
  <si>
    <t>27.32.11.000</t>
  </si>
  <si>
    <t>27.32.2</t>
  </si>
  <si>
    <t>049</t>
  </si>
  <si>
    <t>600</t>
  </si>
  <si>
    <t>Поставка наградного материала</t>
  </si>
  <si>
    <t>47.78.30.000</t>
  </si>
  <si>
    <t>47.78.3</t>
  </si>
  <si>
    <t>048</t>
  </si>
  <si>
    <t>Поставка спортинвентаря</t>
  </si>
  <si>
    <t>32.30.15.239</t>
  </si>
  <si>
    <t>32.30</t>
  </si>
  <si>
    <t>047</t>
  </si>
  <si>
    <t>Поставка бланков путевок</t>
  </si>
  <si>
    <t>18.12.11.000</t>
  </si>
  <si>
    <t>18.12</t>
  </si>
  <si>
    <t>046</t>
  </si>
  <si>
    <t>500</t>
  </si>
  <si>
    <t>Поставка посуды</t>
  </si>
  <si>
    <t>23.41.11.110</t>
  </si>
  <si>
    <t>23.41</t>
  </si>
  <si>
    <t>045</t>
  </si>
  <si>
    <t>Поставка медикаментов</t>
  </si>
  <si>
    <t>47.73.10.000</t>
  </si>
  <si>
    <t>47.73</t>
  </si>
  <si>
    <t>044</t>
  </si>
  <si>
    <t>100</t>
  </si>
  <si>
    <t>Поставка канцелярских принадлежностей</t>
  </si>
  <si>
    <t>22.29.25.000</t>
  </si>
  <si>
    <t>22.29</t>
  </si>
  <si>
    <t>043</t>
  </si>
  <si>
    <t>комплект</t>
  </si>
  <si>
    <t>Поставка спецодежды</t>
  </si>
  <si>
    <t>14.12.11.110</t>
  </si>
  <si>
    <t>14.12</t>
  </si>
  <si>
    <t>042</t>
  </si>
  <si>
    <t>Поставка моющих средств</t>
  </si>
  <si>
    <t>20.41.32.119</t>
  </si>
  <si>
    <t>20.41.3</t>
  </si>
  <si>
    <t>041</t>
  </si>
  <si>
    <t>м3</t>
  </si>
  <si>
    <t>Поставка песка</t>
  </si>
  <si>
    <t>08.12.11.130</t>
  </si>
  <si>
    <t>08.12</t>
  </si>
  <si>
    <t>040</t>
  </si>
  <si>
    <t>Поставка хозяйственного инвентаря</t>
  </si>
  <si>
    <t>25.99.29.129</t>
  </si>
  <si>
    <t>25.99</t>
  </si>
  <si>
    <t>039</t>
  </si>
  <si>
    <t>Поставка средств дезинфекции</t>
  </si>
  <si>
    <t>20.59.59.000</t>
  </si>
  <si>
    <t>20.59</t>
  </si>
  <si>
    <t>038</t>
  </si>
  <si>
    <t>Поставка шуруповерта</t>
  </si>
  <si>
    <t>037</t>
  </si>
  <si>
    <t>26.40.42.110</t>
  </si>
  <si>
    <t>26.40</t>
  </si>
  <si>
    <t>Поставка рупорных громкоговорителей ручного, уличного</t>
  </si>
  <si>
    <t>036</t>
  </si>
  <si>
    <t>Поставка замков(врезные, навесные)</t>
  </si>
  <si>
    <t>25.72.12.110</t>
  </si>
  <si>
    <t>25.72</t>
  </si>
  <si>
    <t>035</t>
  </si>
  <si>
    <t>27.51.25.110</t>
  </si>
  <si>
    <t>Поставка электрической сушки для рук</t>
  </si>
  <si>
    <t>034</t>
  </si>
  <si>
    <t>Поставка сантехники</t>
  </si>
  <si>
    <t>46.73.13.000</t>
  </si>
  <si>
    <t>46.73</t>
  </si>
  <si>
    <t>033</t>
  </si>
  <si>
    <t>26.30.11.120</t>
  </si>
  <si>
    <t>26.30</t>
  </si>
  <si>
    <t>Поставка роутера</t>
  </si>
  <si>
    <t>032</t>
  </si>
  <si>
    <t>РМ, г.Саранск, ул.Васенко,40В</t>
  </si>
  <si>
    <t>89701000</t>
  </si>
  <si>
    <t>27.51.24.190</t>
  </si>
  <si>
    <t>Поставка куллера для питьевой воды</t>
  </si>
  <si>
    <t>031</t>
  </si>
  <si>
    <t>Поставка бытовой техники</t>
  </si>
  <si>
    <t>26.40.20.122</t>
  </si>
  <si>
    <t>26.40.22</t>
  </si>
  <si>
    <t>030</t>
  </si>
  <si>
    <t>31.01.11.130</t>
  </si>
  <si>
    <t>31.01</t>
  </si>
  <si>
    <t>Поставка кресел офисных</t>
  </si>
  <si>
    <t>029</t>
  </si>
  <si>
    <t>31.09.14.110</t>
  </si>
  <si>
    <t>31.09</t>
  </si>
  <si>
    <t>Поставка пластиковой мебели</t>
  </si>
  <si>
    <t>028</t>
  </si>
  <si>
    <t>Поставка шкафов</t>
  </si>
  <si>
    <t>027</t>
  </si>
  <si>
    <t>Поставка водонагревателей проточных</t>
  </si>
  <si>
    <t>026</t>
  </si>
  <si>
    <t>13.92.12.119</t>
  </si>
  <si>
    <t>13.92</t>
  </si>
  <si>
    <t>Поставка наматрасников</t>
  </si>
  <si>
    <t>025</t>
  </si>
  <si>
    <t>86.90.9</t>
  </si>
  <si>
    <t xml:space="preserve">Оказание услуг по проведению ежегодного осмотра персонала врачом психиатром </t>
  </si>
  <si>
    <t>024</t>
  </si>
  <si>
    <t>Услуга</t>
  </si>
  <si>
    <t>Оказание услуг по проведению обязательных медицинских осмотров сотрудников</t>
  </si>
  <si>
    <t>023</t>
  </si>
  <si>
    <t>Оказание услуг по лабораторным исследованиям крови на брюшной тиф, сальмонеллы, шигеллы,гигиеническое обучение</t>
  </si>
  <si>
    <t>022</t>
  </si>
  <si>
    <t>2019-2021</t>
  </si>
  <si>
    <t>г.Саранск, ул.Васенко, д.40В</t>
  </si>
  <si>
    <t>ПАО "МРСК Волги"</t>
  </si>
  <si>
    <t>69.20.10</t>
  </si>
  <si>
    <t>69.20.1</t>
  </si>
  <si>
    <t>Оказание услуг на проведение обязательного ежегодного аудита отчетности по РСБУ за 2019-2021 г.г.</t>
  </si>
  <si>
    <t>021</t>
  </si>
  <si>
    <t>71.12.39.113</t>
  </si>
  <si>
    <t>71.12</t>
  </si>
  <si>
    <t>Оказание услуг по изготовлению порядка осуществления производственного контроля в области обращения с отходами для одного объекта заказчика</t>
  </si>
  <si>
    <t>020</t>
  </si>
  <si>
    <t>Оказание услуг по разработке Проекта нормативов образования отходов и лимитов на их размещение (ПНООЛР), включая паспорта отходов 1-5 класса опасности, согласование в Департаменте Росприроднадзора по Республике Мордовия и получение Документа об утверждении нормативов образования отходов и лимитов на их размещение для одного объекта заказчика</t>
  </si>
  <si>
    <t>019</t>
  </si>
  <si>
    <t>33.12.19.000</t>
  </si>
  <si>
    <t>33.12</t>
  </si>
  <si>
    <t>Оказание услуг по перезарядке огнетушителей</t>
  </si>
  <si>
    <t>018</t>
  </si>
  <si>
    <t>Оказание услуг по вывозу и захоронению ТБО</t>
  </si>
  <si>
    <t>38.11.29.000</t>
  </si>
  <si>
    <t>38.11</t>
  </si>
  <si>
    <t>017</t>
  </si>
  <si>
    <t>33.17.19.000</t>
  </si>
  <si>
    <t>33.17</t>
  </si>
  <si>
    <t>Оказание услуг по абонентскому обслуживанию по обработке фискальных данных ККТ (продление)</t>
  </si>
  <si>
    <t>016</t>
  </si>
  <si>
    <t>85.42.19.000</t>
  </si>
  <si>
    <t>85.42</t>
  </si>
  <si>
    <t>Оказание услуг по дополнительному педогогическому образованию</t>
  </si>
  <si>
    <t>015</t>
  </si>
  <si>
    <t>Оказание услуг по обучению электрика</t>
  </si>
  <si>
    <t>014</t>
  </si>
  <si>
    <t>Оказание услуг по обучению инструктора по плаванию</t>
  </si>
  <si>
    <t>013</t>
  </si>
  <si>
    <t>Оказание услуг по обучению персонала по охране труда</t>
  </si>
  <si>
    <t>012</t>
  </si>
  <si>
    <t>80.10.12.000</t>
  </si>
  <si>
    <t>80.2</t>
  </si>
  <si>
    <t>Оказание услуг по реагированию на сообщения о срабатывании тревожной сигнализации на подключенных к пультам централизованного наблюдения объектах</t>
  </si>
  <si>
    <t>011</t>
  </si>
  <si>
    <t>Оказание транспортных услуг по перевозке детей</t>
  </si>
  <si>
    <t>49.39.31.000</t>
  </si>
  <si>
    <t>49.39.31</t>
  </si>
  <si>
    <t>010</t>
  </si>
  <si>
    <t>Оказание рекламных услуг</t>
  </si>
  <si>
    <t>73.11.11.000</t>
  </si>
  <si>
    <t>73.11</t>
  </si>
  <si>
    <t>009</t>
  </si>
  <si>
    <t>Оказание услуг по химчистке постельного белья</t>
  </si>
  <si>
    <t>96.01.19.000</t>
  </si>
  <si>
    <t>96.01</t>
  </si>
  <si>
    <t>008</t>
  </si>
  <si>
    <t>Оказание услуг по лабораторному исследованию и химическому анализу почвы</t>
  </si>
  <si>
    <t>81.29.13.000</t>
  </si>
  <si>
    <t>81.29.1</t>
  </si>
  <si>
    <t>007</t>
  </si>
  <si>
    <t>Оказание услуг по лабораторному исследованию и химическому анализу воды в водоеме</t>
  </si>
  <si>
    <t>Оказание услуг по лабораторному исследованию и химическому анализу воды</t>
  </si>
  <si>
    <t>005</t>
  </si>
  <si>
    <t>Оказание услуг дератизации и дезинсекции, дезинфекции, лаврицидной обработки</t>
  </si>
  <si>
    <t>004</t>
  </si>
  <si>
    <t>Оказание услуг по водолазным работам</t>
  </si>
  <si>
    <t>42.91.20.150</t>
  </si>
  <si>
    <t>42.91</t>
  </si>
  <si>
    <t>003</t>
  </si>
  <si>
    <t>Оказание услуг по организации питания в ДОЛ "Энергетик"</t>
  </si>
  <si>
    <t>56.29.19.000</t>
  </si>
  <si>
    <t>56.29.1</t>
  </si>
  <si>
    <t>002</t>
  </si>
  <si>
    <t xml:space="preserve">Оказание услуг по огнезащитной обработке деревянных конструкций чердачных помещений </t>
  </si>
  <si>
    <t>43.29.11.140</t>
  </si>
  <si>
    <t>43.29</t>
  </si>
  <si>
    <t>Прочие закупки - код вида деятельности 8</t>
  </si>
  <si>
    <t>РМ, Кочкуровский район, с. Сабаево, г.Саранск, ул.Васенко, д.40В</t>
  </si>
  <si>
    <t xml:space="preserve">Поставка Лицензии Антивируса Касперского </t>
  </si>
  <si>
    <t>62.02.20.190</t>
  </si>
  <si>
    <t>62.02.9</t>
  </si>
  <si>
    <t>Поставка Лицензии Антивируса Касперского</t>
  </si>
  <si>
    <t>ИТ</t>
  </si>
  <si>
    <t xml:space="preserve">Поставка неисключительных прав использования Лицензии СКЗИ-КриптоПро </t>
  </si>
  <si>
    <t>Поставка неисключительных прав использования Лицензии СКЗИ-КриптоПро</t>
  </si>
  <si>
    <t>Поставка неисключительных прав использования СБИС+электронные торги, продление сертификата ЭЦП</t>
  </si>
  <si>
    <t>2020</t>
  </si>
  <si>
    <t xml:space="preserve">Поставка неисключительных прав использования СБИС++ ЭО, ЮЛ, ОСНО, продление сертификата ЭЦП </t>
  </si>
  <si>
    <t>Поставка неисключительных прав использования СБИС++ ЭО, ЮЛ, ОСНО, продление сертификата ЭЦП</t>
  </si>
  <si>
    <t>ИТ-закупки - код вида деятельности 4</t>
  </si>
  <si>
    <t>33.12.18.000</t>
  </si>
  <si>
    <t>Оказание услуг по ремонту кухонного оборудования</t>
  </si>
  <si>
    <t>Оказание услуг по поверке и обслуживанию приборов и средств измерения</t>
  </si>
  <si>
    <t>71.12.40.130</t>
  </si>
  <si>
    <t>71.20.9</t>
  </si>
  <si>
    <t>Оказание услуг по ремонту и технологическому обслуживанию оборудования</t>
  </si>
  <si>
    <t>Оказание услуг по ремонту пожарной сигнализации</t>
  </si>
  <si>
    <t>Оказание услуг по обслуживанию холодильного оборудования</t>
  </si>
  <si>
    <t>Оказание услуг по техническому обслуживанию передающего оборудования системы пожарного мониторинга</t>
  </si>
  <si>
    <t>Оказание услуг по техническому обслуживанию пожарной сигнализации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</si>
  <si>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</si>
  <si>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Ремонтное производство и техническое обслуживание - код вида деятельности 3</t>
  </si>
  <si>
    <t>Апрель 2019</t>
  </si>
  <si>
    <t>42.11.1</t>
  </si>
  <si>
    <t>42.11.20</t>
  </si>
  <si>
    <t>Выполнение работ по благоустройству территории в ДОЛ "Энергетик" (строительство дорожки из тратуарной плитки)</t>
  </si>
  <si>
    <t>Февраль 2019</t>
  </si>
  <si>
    <t>Маркетинговые исследования</t>
  </si>
  <si>
    <t>ПИР по объекту: Выполнение работ по благоустройству территории в ДОЛ "Энергетик" (строительство дорожки из тратуарной плитки)</t>
  </si>
  <si>
    <t>ПИР</t>
  </si>
  <si>
    <t>ПИР по объекту: "Выполнение работ по монтажу пожарной сигнализации в спальных корпусах №1, №18 в ДОЛ "Энергетик""</t>
  </si>
  <si>
    <t>Поставка кухонного оборудования</t>
  </si>
  <si>
    <t>февраль 2019</t>
  </si>
  <si>
    <t>27.51.28.130</t>
  </si>
  <si>
    <t>27.51.4</t>
  </si>
  <si>
    <t>План закупки  на 2019 год.</t>
  </si>
  <si>
    <t>Корректировка №3 ПЗ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</si>
</sst>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3352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2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/>
    <xf numFmtId="180" fontId="6" fillId="0" borderId="0"/>
  </cellStyleXfs>
  <cellXfs count="293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180" fontId="89" fillId="75" borderId="1" xfId="0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8" applyFont="1" applyFill="1" applyBorder="1" applyAlignment="1">
      <alignment horizontal="left" vertical="top" wrapText="1"/>
    </xf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180" fontId="92" fillId="0" borderId="1" xfId="0" applyFont="1" applyBorder="1" applyAlignment="1">
      <alignment wrapText="1"/>
    </xf>
    <xf numFmtId="180" fontId="89" fillId="75" borderId="1" xfId="0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49" fontId="0" fillId="75" borderId="1" xfId="0" applyNumberForma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0" fillId="0" borderId="37" xfId="8" applyNumberFormat="1" applyFont="1" applyFill="1" applyBorder="1" applyAlignment="1"/>
    <xf numFmtId="180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4" fontId="96" fillId="75" borderId="1" xfId="0" applyNumberFormat="1" applyFont="1" applyFill="1" applyBorder="1"/>
    <xf numFmtId="180" fontId="89" fillId="0" borderId="32" xfId="0" applyFont="1" applyBorder="1" applyAlignment="1">
      <alignment horizontal="center" vertical="center"/>
    </xf>
    <xf numFmtId="180" fontId="0" fillId="0" borderId="32" xfId="0" applyBorder="1"/>
    <xf numFmtId="180" fontId="89" fillId="0" borderId="32" xfId="0" applyFont="1" applyFill="1" applyBorder="1" applyAlignment="1">
      <alignment horizontal="center" vertical="center"/>
    </xf>
    <xf numFmtId="180" fontId="87" fillId="75" borderId="32" xfId="0" applyFont="1" applyFill="1" applyBorder="1" applyAlignment="1">
      <alignment horizontal="center" vertical="center" wrapText="1"/>
    </xf>
    <xf numFmtId="180" fontId="89" fillId="0" borderId="32" xfId="0" applyFont="1" applyFill="1" applyBorder="1" applyAlignment="1">
      <alignment horizontal="center" vertical="center" wrapText="1"/>
    </xf>
    <xf numFmtId="0" fontId="89" fillId="0" borderId="32" xfId="0" applyNumberFormat="1" applyFont="1" applyFill="1" applyBorder="1" applyAlignment="1">
      <alignment horizontal="center" vertical="center" wrapText="1"/>
    </xf>
    <xf numFmtId="180" fontId="88" fillId="75" borderId="32" xfId="0" applyFont="1" applyFill="1" applyBorder="1" applyAlignment="1">
      <alignment horizontal="center" vertical="center" wrapText="1"/>
    </xf>
    <xf numFmtId="0" fontId="88" fillId="75" borderId="32" xfId="0" applyNumberFormat="1" applyFont="1" applyFill="1" applyBorder="1" applyAlignment="1">
      <alignment horizontal="center" vertical="center"/>
    </xf>
    <xf numFmtId="49" fontId="87" fillId="75" borderId="32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center" vertical="center"/>
    </xf>
    <xf numFmtId="0" fontId="0" fillId="0" borderId="32" xfId="0" applyNumberFormat="1" applyBorder="1"/>
    <xf numFmtId="4" fontId="96" fillId="75" borderId="32" xfId="0" applyNumberFormat="1" applyFont="1" applyFill="1" applyBorder="1" applyAlignment="1">
      <alignment horizontal="center" vertical="center"/>
    </xf>
    <xf numFmtId="180" fontId="89" fillId="75" borderId="32" xfId="0" applyFont="1" applyFill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0" fontId="87" fillId="0" borderId="1" xfId="0" applyNumberFormat="1" applyFont="1" applyFill="1" applyBorder="1" applyAlignment="1">
      <alignment horizontal="left" vertical="center" wrapText="1"/>
    </xf>
    <xf numFmtId="180" fontId="89" fillId="0" borderId="33" xfId="0" applyFont="1" applyBorder="1" applyAlignment="1">
      <alignment horizontal="center" vertical="center"/>
    </xf>
    <xf numFmtId="164" fontId="89" fillId="0" borderId="1" xfId="0" applyNumberFormat="1" applyFont="1" applyFill="1" applyBorder="1" applyAlignment="1">
      <alignment horizontal="center" vertical="center"/>
    </xf>
    <xf numFmtId="164" fontId="0" fillId="75" borderId="0" xfId="0" applyNumberFormat="1" applyFill="1"/>
    <xf numFmtId="4" fontId="16" fillId="75" borderId="0" xfId="0" applyNumberFormat="1" applyFont="1" applyFill="1"/>
    <xf numFmtId="180" fontId="0" fillId="0" borderId="42" xfId="0" applyBorder="1"/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7" fillId="75" borderId="1" xfId="8" applyFont="1" applyFill="1" applyBorder="1" applyAlignment="1">
      <alignment horizontal="left" vertical="top" wrapText="1"/>
    </xf>
    <xf numFmtId="49" fontId="89" fillId="75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49" fontId="87" fillId="75" borderId="1" xfId="0" applyNumberFormat="1" applyFont="1" applyFill="1" applyBorder="1" applyAlignment="1">
      <alignment horizontal="center" vertical="center" wrapText="1"/>
    </xf>
    <xf numFmtId="180" fontId="87" fillId="75" borderId="1" xfId="8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180" fontId="92" fillId="75" borderId="1" xfId="0" applyFont="1" applyFill="1" applyBorder="1" applyAlignment="1">
      <alignment wrapText="1"/>
    </xf>
    <xf numFmtId="180" fontId="92" fillId="75" borderId="1" xfId="0" applyFont="1" applyFill="1" applyBorder="1" applyAlignment="1">
      <alignment horizontal="left" wrapText="1"/>
    </xf>
    <xf numFmtId="181" fontId="87" fillId="75" borderId="1" xfId="0" applyNumberFormat="1" applyFont="1" applyFill="1" applyBorder="1" applyAlignment="1">
      <alignment horizontal="center" vertical="center"/>
    </xf>
    <xf numFmtId="4" fontId="96" fillId="75" borderId="1" xfId="0" applyNumberFormat="1" applyFont="1" applyFill="1" applyBorder="1" applyAlignment="1">
      <alignment horizontal="center" vertical="center"/>
    </xf>
    <xf numFmtId="180" fontId="87" fillId="0" borderId="1" xfId="60310" applyFont="1" applyFill="1" applyBorder="1" applyAlignment="1">
      <alignment horizontal="center" vertical="center" wrapText="1"/>
    </xf>
    <xf numFmtId="0" fontId="89" fillId="75" borderId="36" xfId="0" applyNumberFormat="1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180" fontId="89" fillId="75" borderId="35" xfId="0" applyFont="1" applyFill="1" applyBorder="1" applyAlignment="1">
      <alignment horizontal="center" vertical="center"/>
    </xf>
    <xf numFmtId="180" fontId="87" fillId="75" borderId="35" xfId="0" applyFont="1" applyFill="1" applyBorder="1" applyAlignment="1">
      <alignment horizontal="left" vertical="top" wrapText="1"/>
    </xf>
    <xf numFmtId="180" fontId="87" fillId="75" borderId="35" xfId="0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0" fontId="87" fillId="75" borderId="34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180" fontId="89" fillId="0" borderId="31" xfId="0" applyFont="1" applyBorder="1" applyAlignment="1">
      <alignment horizontal="center" vertical="center"/>
    </xf>
    <xf numFmtId="0" fontId="89" fillId="75" borderId="1" xfId="0" applyNumberFormat="1" applyFont="1" applyFill="1" applyBorder="1" applyAlignment="1">
      <alignment horizontal="left" vertical="center"/>
    </xf>
    <xf numFmtId="0" fontId="89" fillId="75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left" vertical="center" wrapText="1"/>
    </xf>
    <xf numFmtId="180" fontId="100" fillId="0" borderId="0" xfId="0" applyFont="1" applyAlignment="1">
      <alignment horizontal="left" vertical="center" wrapText="1"/>
    </xf>
    <xf numFmtId="180" fontId="87" fillId="0" borderId="1" xfId="8" applyFont="1" applyFill="1" applyBorder="1" applyAlignment="1">
      <alignment horizontal="center" vertical="center" wrapText="1"/>
    </xf>
    <xf numFmtId="49" fontId="87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left" vertical="center" wrapText="1"/>
    </xf>
    <xf numFmtId="181" fontId="88" fillId="75" borderId="1" xfId="0" applyNumberFormat="1" applyFont="1" applyFill="1" applyBorder="1" applyAlignment="1">
      <alignment horizontal="left" vertical="top"/>
    </xf>
    <xf numFmtId="180" fontId="87" fillId="0" borderId="1" xfId="0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left" vertical="center" wrapText="1"/>
    </xf>
    <xf numFmtId="49" fontId="89" fillId="75" borderId="1" xfId="8" applyNumberFormat="1" applyFont="1" applyFill="1" applyBorder="1" applyAlignment="1">
      <alignment horizontal="center" vertical="center"/>
    </xf>
    <xf numFmtId="181" fontId="87" fillId="75" borderId="1" xfId="8" applyNumberFormat="1" applyFont="1" applyFill="1" applyBorder="1" applyAlignment="1">
      <alignment horizontal="left" vertical="top"/>
    </xf>
    <xf numFmtId="49" fontId="89" fillId="75" borderId="1" xfId="13" applyNumberFormat="1" applyFont="1" applyFill="1" applyBorder="1" applyAlignment="1">
      <alignment horizontal="center" vertical="center" wrapText="1" shrinkToFit="1"/>
    </xf>
    <xf numFmtId="0" fontId="87" fillId="75" borderId="1" xfId="8" applyNumberFormat="1" applyFont="1" applyFill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left" vertical="center"/>
    </xf>
    <xf numFmtId="0" fontId="89" fillId="0" borderId="1" xfId="8" applyNumberFormat="1" applyFont="1" applyFill="1" applyBorder="1" applyAlignment="1">
      <alignment horizontal="center" vertical="center"/>
    </xf>
    <xf numFmtId="180" fontId="89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0" fillId="0" borderId="1" xfId="0" applyFill="1" applyBorder="1"/>
    <xf numFmtId="181" fontId="89" fillId="0" borderId="1" xfId="0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/>
    </xf>
    <xf numFmtId="0" fontId="88" fillId="0" borderId="1" xfId="0" applyNumberFormat="1" applyFont="1" applyFill="1" applyBorder="1" applyAlignment="1">
      <alignment horizontal="center" vertical="center"/>
    </xf>
    <xf numFmtId="180" fontId="92" fillId="0" borderId="1" xfId="0" applyFont="1" applyFill="1" applyBorder="1" applyAlignment="1">
      <alignment wrapText="1"/>
    </xf>
    <xf numFmtId="181" fontId="87" fillId="0" borderId="1" xfId="0" applyNumberFormat="1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 wrapText="1"/>
    </xf>
    <xf numFmtId="4" fontId="89" fillId="0" borderId="1" xfId="0" applyNumberFormat="1" applyFon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left" vertical="center"/>
    </xf>
    <xf numFmtId="0" fontId="87" fillId="0" borderId="1" xfId="8" applyNumberFormat="1" applyFont="1" applyFill="1" applyBorder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180" fontId="89" fillId="75" borderId="31" xfId="0" applyFont="1" applyFill="1" applyBorder="1" applyAlignment="1">
      <alignment horizontal="center" vertical="center"/>
    </xf>
    <xf numFmtId="0" fontId="101" fillId="75" borderId="1" xfId="0" applyNumberFormat="1" applyFont="1" applyFill="1" applyBorder="1" applyAlignment="1">
      <alignment horizontal="center" vertical="center" wrapText="1"/>
    </xf>
    <xf numFmtId="49" fontId="101" fillId="75" borderId="1" xfId="0" applyNumberFormat="1" applyFont="1" applyFill="1" applyBorder="1" applyAlignment="1">
      <alignment horizontal="center" vertical="center"/>
    </xf>
    <xf numFmtId="4" fontId="101" fillId="75" borderId="1" xfId="0" applyNumberFormat="1" applyFont="1" applyFill="1" applyBorder="1" applyAlignment="1">
      <alignment horizontal="center" vertical="center" wrapText="1"/>
    </xf>
    <xf numFmtId="4" fontId="89" fillId="0" borderId="1" xfId="0" applyNumberFormat="1" applyFont="1" applyFill="1" applyBorder="1" applyAlignment="1">
      <alignment horizontal="left" vertical="center" wrapText="1"/>
    </xf>
    <xf numFmtId="180" fontId="89" fillId="75" borderId="1" xfId="8" applyNumberFormat="1" applyFont="1" applyFill="1" applyBorder="1" applyAlignment="1">
      <alignment horizontal="center" vertical="center" wrapText="1"/>
    </xf>
    <xf numFmtId="180" fontId="89" fillId="75" borderId="31" xfId="0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180" fontId="89" fillId="0" borderId="0" xfId="0" applyFont="1" applyAlignment="1">
      <alignment horizontal="left" vertical="center" wrapText="1"/>
    </xf>
    <xf numFmtId="180" fontId="102" fillId="0" borderId="0" xfId="0" applyFont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80" fontId="89" fillId="75" borderId="1" xfId="0" applyFont="1" applyFill="1" applyBorder="1" applyAlignment="1">
      <alignment wrapText="1"/>
    </xf>
    <xf numFmtId="180" fontId="103" fillId="75" borderId="1" xfId="0" applyFont="1" applyFill="1" applyBorder="1"/>
    <xf numFmtId="181" fontId="88" fillId="75" borderId="1" xfId="0" applyNumberFormat="1" applyFont="1" applyFill="1" applyBorder="1" applyAlignment="1">
      <alignment horizontal="center" vertical="center"/>
    </xf>
    <xf numFmtId="180" fontId="89" fillId="75" borderId="0" xfId="0" applyFont="1" applyFill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left" vertical="center"/>
    </xf>
    <xf numFmtId="0" fontId="88" fillId="75" borderId="1" xfId="0" applyNumberFormat="1" applyFont="1" applyFill="1" applyBorder="1" applyAlignment="1">
      <alignment horizontal="left" vertical="center" wrapText="1"/>
    </xf>
    <xf numFmtId="180" fontId="89" fillId="0" borderId="1" xfId="0" applyFont="1" applyBorder="1"/>
    <xf numFmtId="181" fontId="0" fillId="0" borderId="1" xfId="0" applyNumberFormat="1" applyBorder="1" applyAlignment="1">
      <alignment horizontal="center" vertical="center"/>
    </xf>
    <xf numFmtId="181" fontId="0" fillId="0" borderId="1" xfId="0" applyNumberFormat="1" applyBorder="1"/>
    <xf numFmtId="0" fontId="0" fillId="0" borderId="1" xfId="0" applyNumberFormat="1" applyBorder="1"/>
    <xf numFmtId="180" fontId="0" fillId="0" borderId="1" xfId="0" applyBorder="1" applyAlignment="1">
      <alignment wrapText="1"/>
    </xf>
    <xf numFmtId="0" fontId="0" fillId="0" borderId="1" xfId="0" applyNumberFormat="1" applyFill="1" applyBorder="1"/>
    <xf numFmtId="1" fontId="91" fillId="0" borderId="1" xfId="0" applyNumberFormat="1" applyFont="1" applyFill="1" applyBorder="1" applyAlignment="1">
      <alignment vertical="center"/>
    </xf>
    <xf numFmtId="180" fontId="96" fillId="0" borderId="1" xfId="0" applyFont="1" applyFill="1" applyBorder="1" applyAlignment="1">
      <alignment vertical="center"/>
    </xf>
    <xf numFmtId="180" fontId="91" fillId="0" borderId="1" xfId="0" applyFont="1" applyFill="1" applyBorder="1" applyAlignment="1">
      <alignment vertical="center"/>
    </xf>
    <xf numFmtId="180" fontId="90" fillId="0" borderId="1" xfId="0" applyFont="1" applyFill="1" applyBorder="1" applyAlignment="1">
      <alignment vertical="center"/>
    </xf>
    <xf numFmtId="49" fontId="88" fillId="0" borderId="1" xfId="0" applyNumberFormat="1" applyFont="1" applyFill="1" applyBorder="1" applyAlignment="1">
      <alignment horizontal="center" vertical="center"/>
    </xf>
    <xf numFmtId="0" fontId="87" fillId="75" borderId="1" xfId="0" applyNumberFormat="1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/>
    </xf>
    <xf numFmtId="180" fontId="87" fillId="0" borderId="1" xfId="60311" applyFont="1" applyFill="1" applyBorder="1" applyAlignment="1">
      <alignment horizontal="center" vertical="center" wrapText="1"/>
    </xf>
    <xf numFmtId="181" fontId="88" fillId="0" borderId="1" xfId="0" applyNumberFormat="1" applyFont="1" applyFill="1" applyBorder="1" applyAlignment="1">
      <alignment horizontal="left" vertical="top"/>
    </xf>
    <xf numFmtId="0" fontId="0" fillId="0" borderId="1" xfId="0" applyNumberFormat="1" applyFill="1" applyBorder="1" applyAlignment="1">
      <alignment horizontal="left" vertical="top"/>
    </xf>
    <xf numFmtId="164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104" fillId="75" borderId="1" xfId="0" applyNumberFormat="1" applyFont="1" applyFill="1" applyBorder="1" applyAlignment="1">
      <alignment horizontal="center" vertical="center" wrapText="1"/>
    </xf>
    <xf numFmtId="180" fontId="89" fillId="75" borderId="1" xfId="0" applyFont="1" applyFill="1" applyBorder="1" applyAlignment="1">
      <alignment vertical="center" wrapText="1"/>
    </xf>
    <xf numFmtId="180" fontId="89" fillId="0" borderId="1" xfId="0" applyFont="1" applyBorder="1" applyAlignment="1">
      <alignment vertical="center" wrapText="1"/>
    </xf>
    <xf numFmtId="0" fontId="89" fillId="75" borderId="1" xfId="0" applyNumberFormat="1" applyFont="1" applyFill="1" applyBorder="1" applyAlignment="1">
      <alignment vertical="center" wrapText="1"/>
    </xf>
    <xf numFmtId="0" fontId="89" fillId="75" borderId="1" xfId="8" applyNumberFormat="1" applyFont="1" applyFill="1" applyBorder="1" applyAlignment="1">
      <alignment vertical="center" wrapText="1"/>
    </xf>
    <xf numFmtId="180" fontId="89" fillId="0" borderId="0" xfId="0" applyFont="1" applyAlignment="1">
      <alignment horizontal="center" vertic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180" fontId="89" fillId="75" borderId="1" xfId="0" applyFont="1" applyFill="1" applyBorder="1" applyAlignment="1">
      <alignment horizontal="center" wrapText="1"/>
    </xf>
    <xf numFmtId="0" fontId="91" fillId="0" borderId="1" xfId="0" applyNumberFormat="1" applyFont="1" applyFill="1" applyBorder="1" applyAlignment="1">
      <alignment vertical="center"/>
    </xf>
    <xf numFmtId="180" fontId="0" fillId="0" borderId="0" xfId="0" applyBorder="1"/>
    <xf numFmtId="180" fontId="0" fillId="0" borderId="31" xfId="0" applyBorder="1"/>
    <xf numFmtId="49" fontId="89" fillId="0" borderId="31" xfId="0" applyNumberFormat="1" applyFont="1" applyBorder="1" applyAlignment="1">
      <alignment horizontal="center" vertical="center"/>
    </xf>
    <xf numFmtId="181" fontId="89" fillId="0" borderId="31" xfId="0" applyNumberFormat="1" applyFont="1" applyBorder="1" applyAlignment="1">
      <alignment horizontal="center" vertical="center"/>
    </xf>
    <xf numFmtId="181" fontId="88" fillId="0" borderId="31" xfId="0" applyNumberFormat="1" applyFont="1" applyFill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180" fontId="88" fillId="75" borderId="31" xfId="0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0" fontId="87" fillId="0" borderId="31" xfId="0" applyFont="1" applyFill="1" applyBorder="1" applyAlignment="1">
      <alignment horizontal="left" vertical="top" wrapText="1"/>
    </xf>
    <xf numFmtId="180" fontId="92" fillId="0" borderId="31" xfId="0" applyFont="1" applyBorder="1" applyAlignment="1">
      <alignment wrapText="1"/>
    </xf>
    <xf numFmtId="49" fontId="88" fillId="0" borderId="31" xfId="0" applyNumberFormat="1" applyFont="1" applyFill="1" applyBorder="1" applyAlignment="1">
      <alignment horizontal="center" vertical="center"/>
    </xf>
    <xf numFmtId="180" fontId="89" fillId="0" borderId="31" xfId="0" applyFont="1" applyFill="1" applyBorder="1" applyAlignment="1">
      <alignment horizontal="center" vertical="center" wrapText="1"/>
    </xf>
    <xf numFmtId="164" fontId="89" fillId="0" borderId="31" xfId="0" applyNumberFormat="1" applyFont="1" applyFill="1" applyBorder="1" applyAlignment="1">
      <alignment horizontal="center" vertical="center"/>
    </xf>
    <xf numFmtId="4" fontId="89" fillId="75" borderId="31" xfId="0" applyNumberFormat="1" applyFont="1" applyFill="1" applyBorder="1" applyAlignment="1">
      <alignment horizontal="center" vertical="center"/>
    </xf>
    <xf numFmtId="180" fontId="89" fillId="0" borderId="31" xfId="0" applyFont="1" applyFill="1" applyBorder="1" applyAlignment="1">
      <alignment horizontal="center" vertical="center"/>
    </xf>
    <xf numFmtId="180" fontId="88" fillId="0" borderId="31" xfId="0" applyFont="1" applyFill="1" applyBorder="1" applyAlignment="1">
      <alignment horizontal="center" vertical="center" wrapText="1"/>
    </xf>
    <xf numFmtId="49" fontId="88" fillId="75" borderId="31" xfId="0" applyNumberFormat="1" applyFont="1" applyFill="1" applyBorder="1" applyAlignment="1">
      <alignment horizontal="center" vertical="center"/>
    </xf>
    <xf numFmtId="0" fontId="87" fillId="75" borderId="31" xfId="0" applyNumberFormat="1" applyFont="1" applyFill="1" applyBorder="1" applyAlignment="1">
      <alignment horizontal="left" vertical="center" wrapText="1"/>
    </xf>
    <xf numFmtId="49" fontId="89" fillId="0" borderId="31" xfId="0" applyNumberFormat="1" applyFont="1" applyFill="1" applyBorder="1" applyAlignment="1">
      <alignment horizontal="center" vertical="center"/>
    </xf>
    <xf numFmtId="180" fontId="87" fillId="75" borderId="31" xfId="0" applyFont="1" applyFill="1" applyBorder="1" applyAlignment="1">
      <alignment horizontal="left" vertical="top" wrapText="1"/>
    </xf>
    <xf numFmtId="180" fontId="89" fillId="0" borderId="31" xfId="0" applyFont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0" fontId="87" fillId="75" borderId="31" xfId="0" applyNumberFormat="1" applyFont="1" applyFill="1" applyBorder="1" applyAlignment="1">
      <alignment horizontal="center" vertical="center" wrapText="1"/>
    </xf>
    <xf numFmtId="0" fontId="87" fillId="0" borderId="31" xfId="0" applyNumberFormat="1" applyFont="1" applyFill="1" applyBorder="1" applyAlignment="1">
      <alignment horizontal="left" vertical="center" wrapText="1"/>
    </xf>
    <xf numFmtId="180" fontId="0" fillId="0" borderId="34" xfId="0" applyBorder="1"/>
    <xf numFmtId="180" fontId="0" fillId="0" borderId="39" xfId="0" applyBorder="1"/>
    <xf numFmtId="180" fontId="0" fillId="75" borderId="34" xfId="0" applyFill="1" applyBorder="1"/>
    <xf numFmtId="180" fontId="0" fillId="75" borderId="0" xfId="0" applyFill="1" applyBorder="1"/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9" xfId="0" applyNumberFormat="1" applyFont="1" applyFill="1" applyBorder="1" applyAlignment="1">
      <alignment horizontal="left" vertical="center" wrapText="1"/>
    </xf>
    <xf numFmtId="0" fontId="95" fillId="75" borderId="42" xfId="0" applyNumberFormat="1" applyFont="1" applyFill="1" applyBorder="1" applyAlignment="1">
      <alignment horizontal="left" vertical="center" wrapText="1"/>
    </xf>
    <xf numFmtId="0" fontId="95" fillId="75" borderId="40" xfId="0" applyNumberFormat="1" applyFont="1" applyFill="1" applyBorder="1" applyAlignment="1">
      <alignment horizontal="left" vertical="center" wrapText="1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9" fillId="0" borderId="0" xfId="0" applyFont="1" applyAlignment="1">
      <alignment horizontal="right" wrapText="1"/>
    </xf>
    <xf numFmtId="180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1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H139"/>
  <sheetViews>
    <sheetView zoomScale="75" zoomScaleNormal="75" workbookViewId="0">
      <selection activeCell="AO8" sqref="AO8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4" customWidth="1"/>
    <col min="8" max="8" width="17.42578125" style="34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79" customWidth="1"/>
    <col min="14" max="14" width="14" style="79" customWidth="1"/>
    <col min="15" max="15" width="13.7109375" style="28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40" customWidth="1"/>
    <col min="23" max="23" width="12.42578125" customWidth="1"/>
    <col min="24" max="24" width="36.140625" customWidth="1"/>
    <col min="25" max="25" width="17.28515625" customWidth="1"/>
    <col min="26" max="26" width="14.42578125" style="34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4" customWidth="1"/>
    <col min="33" max="33" width="17.7109375" customWidth="1"/>
    <col min="34" max="35" width="15.28515625" customWidth="1"/>
    <col min="36" max="36" width="15.5703125" customWidth="1"/>
  </cols>
  <sheetData>
    <row r="1" spans="1:86" s="67" customFormat="1">
      <c r="A1" s="260" t="s">
        <v>85</v>
      </c>
      <c r="B1" s="260"/>
      <c r="C1" s="260"/>
      <c r="D1" s="260"/>
      <c r="E1" s="260"/>
      <c r="F1" s="260"/>
      <c r="G1" s="260"/>
      <c r="H1" s="260"/>
      <c r="M1" s="76"/>
      <c r="N1" s="76"/>
      <c r="O1" s="68"/>
      <c r="V1" s="40"/>
      <c r="Z1" s="69"/>
      <c r="AE1" s="272" t="s">
        <v>96</v>
      </c>
      <c r="AF1" s="273"/>
      <c r="AG1" s="273"/>
      <c r="AH1" s="273"/>
      <c r="AI1" s="273"/>
      <c r="AJ1" s="273"/>
    </row>
    <row r="2" spans="1:86" s="67" customFormat="1" ht="23.25" customHeight="1">
      <c r="A2" s="107"/>
      <c r="G2" s="69"/>
      <c r="H2" s="69"/>
      <c r="M2" s="76"/>
      <c r="N2" s="76"/>
      <c r="O2" s="68"/>
      <c r="V2" s="40"/>
      <c r="Z2" s="69"/>
      <c r="AE2" s="273"/>
      <c r="AF2" s="273"/>
      <c r="AG2" s="273"/>
      <c r="AH2" s="273"/>
      <c r="AI2" s="273"/>
      <c r="AJ2" s="273"/>
    </row>
    <row r="3" spans="1:86" s="261" customFormat="1" ht="23.25">
      <c r="A3" s="261" t="s">
        <v>386</v>
      </c>
      <c r="V3" s="262"/>
    </row>
    <row r="4" spans="1:86" s="67" customFormat="1" ht="15.75" customHeight="1">
      <c r="A4" s="107"/>
      <c r="G4" s="69"/>
      <c r="H4" s="69"/>
      <c r="J4" s="67" t="s">
        <v>74</v>
      </c>
      <c r="M4" s="76"/>
      <c r="N4" s="76"/>
      <c r="O4" s="68"/>
      <c r="V4" s="40"/>
      <c r="Z4" s="69"/>
      <c r="AF4" s="69"/>
    </row>
    <row r="5" spans="1:86" s="71" customFormat="1" ht="15" customHeight="1">
      <c r="G5" s="72"/>
      <c r="H5" s="72"/>
      <c r="M5" s="77"/>
      <c r="N5" s="77"/>
      <c r="O5" s="73"/>
      <c r="V5" s="41"/>
      <c r="Z5" s="72"/>
      <c r="AF5" s="72"/>
    </row>
    <row r="6" spans="1:86" s="5" customFormat="1" ht="40.5" customHeight="1">
      <c r="A6" s="246" t="s">
        <v>30</v>
      </c>
      <c r="B6" s="246" t="s">
        <v>18</v>
      </c>
      <c r="C6" s="257" t="s">
        <v>20</v>
      </c>
      <c r="D6" s="257"/>
      <c r="E6" s="248" t="s">
        <v>36</v>
      </c>
      <c r="F6" s="246" t="s">
        <v>21</v>
      </c>
      <c r="G6" s="264" t="s">
        <v>22</v>
      </c>
      <c r="H6" s="264" t="s">
        <v>70</v>
      </c>
      <c r="I6" s="246" t="s">
        <v>71</v>
      </c>
      <c r="J6" s="246" t="s">
        <v>73</v>
      </c>
      <c r="K6" s="246" t="s">
        <v>52</v>
      </c>
      <c r="L6" s="257" t="s">
        <v>53</v>
      </c>
      <c r="M6" s="243" t="s">
        <v>75</v>
      </c>
      <c r="N6" s="274" t="s">
        <v>76</v>
      </c>
      <c r="O6" s="275" t="s">
        <v>37</v>
      </c>
      <c r="P6" s="267" t="s">
        <v>0</v>
      </c>
      <c r="Q6" s="268"/>
      <c r="R6" s="268"/>
      <c r="S6" s="269"/>
      <c r="T6" s="267" t="s">
        <v>92</v>
      </c>
      <c r="U6" s="268"/>
      <c r="V6" s="268"/>
      <c r="W6" s="269"/>
      <c r="X6" s="267" t="s">
        <v>31</v>
      </c>
      <c r="Y6" s="268"/>
      <c r="Z6" s="268"/>
      <c r="AA6" s="268"/>
      <c r="AB6" s="268"/>
      <c r="AC6" s="268"/>
      <c r="AD6" s="268"/>
      <c r="AE6" s="268"/>
      <c r="AF6" s="268"/>
      <c r="AG6" s="269"/>
      <c r="AH6" s="257" t="s">
        <v>19</v>
      </c>
      <c r="AI6" s="257" t="s">
        <v>54</v>
      </c>
      <c r="AJ6" s="278" t="s">
        <v>41</v>
      </c>
    </row>
    <row r="7" spans="1:86" s="5" customFormat="1" ht="113.25" customHeight="1">
      <c r="A7" s="263"/>
      <c r="B7" s="263"/>
      <c r="C7" s="246" t="s">
        <v>55</v>
      </c>
      <c r="D7" s="246" t="s">
        <v>56</v>
      </c>
      <c r="E7" s="249"/>
      <c r="F7" s="263"/>
      <c r="G7" s="265"/>
      <c r="H7" s="265"/>
      <c r="I7" s="263"/>
      <c r="J7" s="263"/>
      <c r="K7" s="263"/>
      <c r="L7" s="257"/>
      <c r="M7" s="244"/>
      <c r="N7" s="274"/>
      <c r="O7" s="275"/>
      <c r="P7" s="257" t="s">
        <v>57</v>
      </c>
      <c r="Q7" s="257" t="s">
        <v>42</v>
      </c>
      <c r="R7" s="257" t="s">
        <v>64</v>
      </c>
      <c r="S7" s="258" t="s">
        <v>65</v>
      </c>
      <c r="T7" s="257" t="s">
        <v>77</v>
      </c>
      <c r="U7" s="257" t="s">
        <v>38</v>
      </c>
      <c r="V7" s="259" t="s">
        <v>78</v>
      </c>
      <c r="W7" s="257" t="s">
        <v>79</v>
      </c>
      <c r="X7" s="246" t="s">
        <v>28</v>
      </c>
      <c r="Y7" s="246" t="s">
        <v>29</v>
      </c>
      <c r="Z7" s="276" t="s">
        <v>23</v>
      </c>
      <c r="AA7" s="277"/>
      <c r="AB7" s="246" t="s">
        <v>35</v>
      </c>
      <c r="AC7" s="270" t="s">
        <v>25</v>
      </c>
      <c r="AD7" s="271"/>
      <c r="AE7" s="258" t="s">
        <v>66</v>
      </c>
      <c r="AF7" s="264" t="s">
        <v>67</v>
      </c>
      <c r="AG7" s="246" t="s">
        <v>68</v>
      </c>
      <c r="AH7" s="257"/>
      <c r="AI7" s="257"/>
      <c r="AJ7" s="279"/>
    </row>
    <row r="8" spans="1:86" s="5" customFormat="1" ht="126.75" customHeight="1">
      <c r="A8" s="247"/>
      <c r="B8" s="247"/>
      <c r="C8" s="247"/>
      <c r="D8" s="247"/>
      <c r="E8" s="250"/>
      <c r="F8" s="247"/>
      <c r="G8" s="266"/>
      <c r="H8" s="266"/>
      <c r="I8" s="247"/>
      <c r="J8" s="247"/>
      <c r="K8" s="247"/>
      <c r="L8" s="257"/>
      <c r="M8" s="245"/>
      <c r="N8" s="274"/>
      <c r="O8" s="275"/>
      <c r="P8" s="257"/>
      <c r="Q8" s="257"/>
      <c r="R8" s="257"/>
      <c r="S8" s="258"/>
      <c r="T8" s="257"/>
      <c r="U8" s="257"/>
      <c r="V8" s="259"/>
      <c r="W8" s="257"/>
      <c r="X8" s="247"/>
      <c r="Y8" s="247"/>
      <c r="Z8" s="60" t="s">
        <v>34</v>
      </c>
      <c r="AA8" s="106" t="s">
        <v>27</v>
      </c>
      <c r="AB8" s="247"/>
      <c r="AC8" s="62" t="s">
        <v>26</v>
      </c>
      <c r="AD8" s="63" t="s">
        <v>24</v>
      </c>
      <c r="AE8" s="258"/>
      <c r="AF8" s="266"/>
      <c r="AG8" s="247"/>
      <c r="AH8" s="257"/>
      <c r="AI8" s="257"/>
      <c r="AJ8" s="280"/>
    </row>
    <row r="9" spans="1:86" s="5" customFormat="1" ht="15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5">
        <v>7</v>
      </c>
      <c r="H9" s="65">
        <v>8</v>
      </c>
      <c r="I9" s="64">
        <v>9</v>
      </c>
      <c r="J9" s="64">
        <v>10</v>
      </c>
      <c r="K9" s="64">
        <v>11</v>
      </c>
      <c r="L9" s="64">
        <v>12</v>
      </c>
      <c r="M9" s="80">
        <v>13</v>
      </c>
      <c r="N9" s="80">
        <v>14</v>
      </c>
      <c r="O9" s="66">
        <v>15</v>
      </c>
      <c r="P9" s="64">
        <v>16</v>
      </c>
      <c r="Q9" s="64">
        <v>17</v>
      </c>
      <c r="R9" s="64">
        <v>18</v>
      </c>
      <c r="S9" s="64">
        <v>19</v>
      </c>
      <c r="T9" s="64">
        <v>20</v>
      </c>
      <c r="U9" s="64">
        <v>21</v>
      </c>
      <c r="V9" s="64">
        <v>22</v>
      </c>
      <c r="W9" s="64">
        <v>23</v>
      </c>
      <c r="X9" s="64">
        <v>24</v>
      </c>
      <c r="Y9" s="64">
        <v>25</v>
      </c>
      <c r="Z9" s="65">
        <v>26</v>
      </c>
      <c r="AA9" s="64">
        <v>27</v>
      </c>
      <c r="AB9" s="64">
        <v>28</v>
      </c>
      <c r="AC9" s="64">
        <v>29</v>
      </c>
      <c r="AD9" s="64">
        <v>30</v>
      </c>
      <c r="AE9" s="64">
        <v>31</v>
      </c>
      <c r="AF9" s="65">
        <v>32</v>
      </c>
      <c r="AG9" s="64">
        <v>33</v>
      </c>
      <c r="AH9" s="64">
        <v>34</v>
      </c>
      <c r="AI9" s="64">
        <v>35</v>
      </c>
      <c r="AJ9" s="64">
        <v>36</v>
      </c>
    </row>
    <row r="10" spans="1:86" s="5" customFormat="1" ht="21" customHeight="1">
      <c r="A10" s="81" t="s">
        <v>59</v>
      </c>
      <c r="B10" s="82"/>
      <c r="C10" s="82"/>
      <c r="D10" s="82"/>
      <c r="E10" s="82"/>
      <c r="F10" s="82"/>
      <c r="G10" s="83"/>
      <c r="H10" s="83"/>
      <c r="I10" s="82"/>
      <c r="J10" s="82"/>
      <c r="K10" s="6"/>
      <c r="L10" s="6"/>
      <c r="M10" s="78"/>
      <c r="N10" s="78"/>
      <c r="O10" s="30"/>
      <c r="P10" s="6"/>
      <c r="Q10" s="6"/>
      <c r="R10" s="6"/>
      <c r="S10" s="6"/>
      <c r="T10" s="6"/>
      <c r="U10" s="6"/>
      <c r="V10" s="6"/>
      <c r="W10" s="6"/>
      <c r="X10" s="6"/>
      <c r="Y10" s="6"/>
      <c r="Z10" s="38"/>
      <c r="AA10" s="6"/>
      <c r="AB10" s="6"/>
      <c r="AC10" s="6"/>
      <c r="AD10" s="6"/>
      <c r="AE10" s="6"/>
      <c r="AF10" s="38"/>
      <c r="AG10" s="6"/>
      <c r="AH10" s="6"/>
      <c r="AI10" s="6"/>
      <c r="AJ10" s="6"/>
    </row>
    <row r="11" spans="1:86" ht="84">
      <c r="A11" s="234">
        <v>2</v>
      </c>
      <c r="B11" s="233">
        <v>1902</v>
      </c>
      <c r="C11" s="232" t="s">
        <v>72</v>
      </c>
      <c r="D11" s="231"/>
      <c r="E11" s="128" t="s">
        <v>108</v>
      </c>
      <c r="F11" s="230" t="s">
        <v>69</v>
      </c>
      <c r="G11" s="229" t="s">
        <v>382</v>
      </c>
      <c r="H11" s="228" t="s">
        <v>385</v>
      </c>
      <c r="I11" s="227" t="s">
        <v>384</v>
      </c>
      <c r="J11" s="128" t="s">
        <v>91</v>
      </c>
      <c r="K11" s="226" t="s">
        <v>58</v>
      </c>
      <c r="L11" s="214" t="s">
        <v>378</v>
      </c>
      <c r="M11" s="225">
        <v>81666.67</v>
      </c>
      <c r="N11" s="224">
        <f>M11*1.2-0.004</f>
        <v>98000</v>
      </c>
      <c r="O11" s="163" t="s">
        <v>98</v>
      </c>
      <c r="P11" s="214" t="s">
        <v>72</v>
      </c>
      <c r="Q11" s="169" t="s">
        <v>102</v>
      </c>
      <c r="R11" s="222" t="s">
        <v>383</v>
      </c>
      <c r="S11" s="213">
        <v>43525</v>
      </c>
      <c r="T11" s="210"/>
      <c r="U11" s="210"/>
      <c r="V11" s="221"/>
      <c r="W11" s="220"/>
      <c r="X11" s="219" t="s">
        <v>382</v>
      </c>
      <c r="Y11" s="218" t="s">
        <v>101</v>
      </c>
      <c r="Z11" s="217">
        <v>796</v>
      </c>
      <c r="AA11" s="215" t="s">
        <v>81</v>
      </c>
      <c r="AB11" s="216">
        <v>1</v>
      </c>
      <c r="AC11" s="215" t="s">
        <v>62</v>
      </c>
      <c r="AD11" s="214" t="s">
        <v>63</v>
      </c>
      <c r="AE11" s="213">
        <v>43525</v>
      </c>
      <c r="AF11" s="213">
        <v>43556</v>
      </c>
      <c r="AG11" s="212">
        <v>43616</v>
      </c>
      <c r="AH11" s="211" t="s">
        <v>90</v>
      </c>
      <c r="AI11" s="210"/>
      <c r="AJ11" s="210"/>
    </row>
    <row r="12" spans="1:86" ht="48">
      <c r="A12" s="234">
        <v>2</v>
      </c>
      <c r="B12" s="233">
        <v>1902</v>
      </c>
      <c r="C12" s="232" t="s">
        <v>72</v>
      </c>
      <c r="D12" s="231"/>
      <c r="E12" s="128" t="s">
        <v>380</v>
      </c>
      <c r="F12" s="230" t="s">
        <v>343</v>
      </c>
      <c r="G12" s="229" t="s">
        <v>381</v>
      </c>
      <c r="H12" s="228" t="s">
        <v>284</v>
      </c>
      <c r="I12" s="227" t="s">
        <v>284</v>
      </c>
      <c r="J12" s="128" t="s">
        <v>91</v>
      </c>
      <c r="K12" s="226" t="s">
        <v>58</v>
      </c>
      <c r="L12" s="214" t="s">
        <v>378</v>
      </c>
      <c r="M12" s="225">
        <v>29166.67</v>
      </c>
      <c r="N12" s="224">
        <f>M12*1.2-0.004</f>
        <v>34999.999999999993</v>
      </c>
      <c r="O12" s="163" t="s">
        <v>98</v>
      </c>
      <c r="P12" s="214" t="s">
        <v>72</v>
      </c>
      <c r="Q12" s="223" t="s">
        <v>102</v>
      </c>
      <c r="R12" s="222" t="s">
        <v>377</v>
      </c>
      <c r="S12" s="213">
        <v>43525</v>
      </c>
      <c r="T12" s="210"/>
      <c r="U12" s="210"/>
      <c r="V12" s="221"/>
      <c r="W12" s="220"/>
      <c r="X12" s="219" t="str">
        <f>G12</f>
        <v>ПИР по объекту: "Выполнение работ по монтажу пожарной сигнализации в спальных корпусах №1, №18 в ДОЛ "Энергетик""</v>
      </c>
      <c r="Y12" s="218" t="s">
        <v>60</v>
      </c>
      <c r="Z12" s="217">
        <v>796</v>
      </c>
      <c r="AA12" s="215" t="s">
        <v>81</v>
      </c>
      <c r="AB12" s="216">
        <v>1</v>
      </c>
      <c r="AC12" s="215" t="s">
        <v>62</v>
      </c>
      <c r="AD12" s="214" t="s">
        <v>63</v>
      </c>
      <c r="AE12" s="213">
        <v>43525</v>
      </c>
      <c r="AF12" s="213">
        <v>43525</v>
      </c>
      <c r="AG12" s="212">
        <v>43556</v>
      </c>
      <c r="AH12" s="211" t="s">
        <v>90</v>
      </c>
      <c r="AI12" s="210"/>
      <c r="AJ12" s="210"/>
    </row>
    <row r="13" spans="1:86" s="14" customFormat="1" ht="48">
      <c r="A13" s="234">
        <v>2</v>
      </c>
      <c r="B13" s="233">
        <v>1902</v>
      </c>
      <c r="C13" s="232" t="s">
        <v>72</v>
      </c>
      <c r="D13" s="231"/>
      <c r="E13" s="128" t="s">
        <v>88</v>
      </c>
      <c r="F13" s="230" t="s">
        <v>339</v>
      </c>
      <c r="G13" s="235" t="s">
        <v>93</v>
      </c>
      <c r="H13" s="228" t="s">
        <v>86</v>
      </c>
      <c r="I13" s="227" t="s">
        <v>87</v>
      </c>
      <c r="J13" s="128" t="s">
        <v>91</v>
      </c>
      <c r="K13" s="226" t="s">
        <v>58</v>
      </c>
      <c r="L13" s="214" t="s">
        <v>89</v>
      </c>
      <c r="M13" s="225">
        <v>183333.33300000001</v>
      </c>
      <c r="N13" s="224">
        <f>M13*1.2</f>
        <v>219999.99960000001</v>
      </c>
      <c r="O13" s="163" t="s">
        <v>94</v>
      </c>
      <c r="P13" s="214" t="s">
        <v>72</v>
      </c>
      <c r="Q13" s="169" t="s">
        <v>95</v>
      </c>
      <c r="R13" s="222" t="s">
        <v>373</v>
      </c>
      <c r="S13" s="213">
        <v>43586</v>
      </c>
      <c r="T13" s="210"/>
      <c r="U13" s="210"/>
      <c r="V13" s="221"/>
      <c r="W13" s="220"/>
      <c r="X13" s="219" t="str">
        <f>G13</f>
        <v>Выполнение работ по монтажу пожарной сигнализации в спальных корпусах №1, №18 в ДОЛ Энергетик</v>
      </c>
      <c r="Y13" s="218" t="s">
        <v>60</v>
      </c>
      <c r="Z13" s="217">
        <v>796</v>
      </c>
      <c r="AA13" s="215" t="s">
        <v>81</v>
      </c>
      <c r="AB13" s="216">
        <v>1</v>
      </c>
      <c r="AC13" s="215" t="s">
        <v>62</v>
      </c>
      <c r="AD13" s="214" t="s">
        <v>63</v>
      </c>
      <c r="AE13" s="213">
        <v>43586</v>
      </c>
      <c r="AF13" s="213">
        <v>43586</v>
      </c>
      <c r="AG13" s="212">
        <v>43617</v>
      </c>
      <c r="AH13" s="211" t="s">
        <v>90</v>
      </c>
      <c r="AI13" s="210"/>
      <c r="AJ13" s="210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</row>
    <row r="14" spans="1:86" s="209" customFormat="1" ht="48">
      <c r="A14" s="234">
        <v>2</v>
      </c>
      <c r="B14" s="233">
        <v>1902</v>
      </c>
      <c r="C14" s="232" t="s">
        <v>72</v>
      </c>
      <c r="D14" s="231"/>
      <c r="E14" s="128" t="s">
        <v>380</v>
      </c>
      <c r="F14" s="230" t="s">
        <v>335</v>
      </c>
      <c r="G14" s="229" t="s">
        <v>379</v>
      </c>
      <c r="H14" s="228" t="s">
        <v>284</v>
      </c>
      <c r="I14" s="227" t="s">
        <v>284</v>
      </c>
      <c r="J14" s="128" t="s">
        <v>91</v>
      </c>
      <c r="K14" s="226" t="s">
        <v>58</v>
      </c>
      <c r="L14" s="214" t="s">
        <v>378</v>
      </c>
      <c r="M14" s="225">
        <v>16666.667000000001</v>
      </c>
      <c r="N14" s="224">
        <f>M14*1.2</f>
        <v>20000.000400000001</v>
      </c>
      <c r="O14" s="163" t="s">
        <v>98</v>
      </c>
      <c r="P14" s="214" t="s">
        <v>72</v>
      </c>
      <c r="Q14" s="223" t="s">
        <v>102</v>
      </c>
      <c r="R14" s="222" t="s">
        <v>377</v>
      </c>
      <c r="S14" s="213">
        <v>43525</v>
      </c>
      <c r="T14" s="210"/>
      <c r="U14" s="210"/>
      <c r="V14" s="221"/>
      <c r="W14" s="220"/>
      <c r="X14" s="219" t="str">
        <f>G14</f>
        <v>ПИР по объекту: Выполнение работ по благоустройству территории в ДОЛ "Энергетик" (строительство дорожки из тратуарной плитки)</v>
      </c>
      <c r="Y14" s="218" t="s">
        <v>60</v>
      </c>
      <c r="Z14" s="217">
        <v>796</v>
      </c>
      <c r="AA14" s="215" t="s">
        <v>81</v>
      </c>
      <c r="AB14" s="216">
        <v>1</v>
      </c>
      <c r="AC14" s="215" t="s">
        <v>62</v>
      </c>
      <c r="AD14" s="214" t="s">
        <v>63</v>
      </c>
      <c r="AE14" s="213">
        <v>43525</v>
      </c>
      <c r="AF14" s="213">
        <v>43525</v>
      </c>
      <c r="AG14" s="212">
        <v>43556</v>
      </c>
      <c r="AH14" s="211" t="s">
        <v>90</v>
      </c>
      <c r="AI14" s="210"/>
      <c r="AJ14" s="210"/>
    </row>
    <row r="15" spans="1:86" s="209" customFormat="1" ht="48">
      <c r="A15" s="32">
        <v>2</v>
      </c>
      <c r="B15" s="48">
        <v>1902</v>
      </c>
      <c r="C15" s="47" t="s">
        <v>72</v>
      </c>
      <c r="D15" s="7"/>
      <c r="E15" s="16" t="s">
        <v>88</v>
      </c>
      <c r="F15" s="45" t="s">
        <v>333</v>
      </c>
      <c r="G15" s="100" t="s">
        <v>376</v>
      </c>
      <c r="H15" s="51" t="s">
        <v>375</v>
      </c>
      <c r="I15" s="74" t="s">
        <v>374</v>
      </c>
      <c r="J15" s="16" t="s">
        <v>91</v>
      </c>
      <c r="K15" s="25" t="s">
        <v>58</v>
      </c>
      <c r="L15" s="44" t="s">
        <v>89</v>
      </c>
      <c r="M15" s="75">
        <v>120833.333</v>
      </c>
      <c r="N15" s="102">
        <f>M15*1.2</f>
        <v>144999.99959999998</v>
      </c>
      <c r="O15" s="9" t="s">
        <v>94</v>
      </c>
      <c r="P15" s="44" t="s">
        <v>72</v>
      </c>
      <c r="Q15" s="54" t="s">
        <v>95</v>
      </c>
      <c r="R15" s="191" t="s">
        <v>373</v>
      </c>
      <c r="S15" s="59">
        <v>43586</v>
      </c>
      <c r="T15" s="14"/>
      <c r="U15" s="14"/>
      <c r="V15" s="53"/>
      <c r="W15" s="15"/>
      <c r="X15" s="50" t="str">
        <f>G15</f>
        <v>Выполнение работ по благоустройству территории в ДОЛ "Энергетик" (строительство дорожки из тратуарной плитки)</v>
      </c>
      <c r="Y15" s="56" t="s">
        <v>60</v>
      </c>
      <c r="Z15" s="55">
        <v>796</v>
      </c>
      <c r="AA15" s="52" t="s">
        <v>81</v>
      </c>
      <c r="AB15" s="57">
        <v>1</v>
      </c>
      <c r="AC15" s="52" t="s">
        <v>62</v>
      </c>
      <c r="AD15" s="44" t="s">
        <v>63</v>
      </c>
      <c r="AE15" s="59">
        <v>43556</v>
      </c>
      <c r="AF15" s="59">
        <v>43586</v>
      </c>
      <c r="AG15" s="46">
        <v>43586</v>
      </c>
      <c r="AH15" s="49" t="s">
        <v>90</v>
      </c>
      <c r="AI15" s="14"/>
      <c r="AJ15" s="14"/>
    </row>
    <row r="16" spans="1:86" ht="21.75" customHeight="1">
      <c r="A16" s="251" t="s">
        <v>82</v>
      </c>
      <c r="B16" s="252"/>
      <c r="C16" s="252"/>
      <c r="D16" s="252"/>
      <c r="E16" s="252"/>
      <c r="F16" s="252"/>
      <c r="G16" s="253"/>
      <c r="H16" s="96"/>
      <c r="I16" s="86"/>
      <c r="J16" s="101"/>
      <c r="K16" s="87"/>
      <c r="L16" s="88"/>
      <c r="M16" s="97">
        <f>SUBTOTAL(9,M11:M15)</f>
        <v>431666.67300000001</v>
      </c>
      <c r="N16" s="97">
        <f>SUBTOTAL(9,N11:N15)</f>
        <v>517999.99959999998</v>
      </c>
      <c r="O16" s="98"/>
      <c r="P16" s="88"/>
      <c r="Q16" s="89"/>
      <c r="R16" s="86"/>
      <c r="S16" s="99"/>
      <c r="T16" s="86"/>
      <c r="U16" s="86"/>
      <c r="V16" s="86"/>
      <c r="W16" s="86"/>
      <c r="X16" s="90"/>
      <c r="Y16" s="91"/>
      <c r="Z16" s="92"/>
      <c r="AA16" s="93"/>
      <c r="AB16" s="94"/>
      <c r="AC16" s="93"/>
      <c r="AD16" s="88"/>
      <c r="AE16" s="99"/>
      <c r="AF16" s="99"/>
      <c r="AG16" s="85"/>
      <c r="AH16" s="95"/>
      <c r="AI16" s="86"/>
      <c r="AJ16" s="86"/>
    </row>
    <row r="17" spans="1:36" ht="24" customHeight="1">
      <c r="A17" s="190" t="s">
        <v>372</v>
      </c>
      <c r="B17" s="188"/>
      <c r="C17" s="189"/>
      <c r="D17" s="189"/>
      <c r="E17" s="188"/>
      <c r="F17" s="187"/>
      <c r="G17" s="208"/>
      <c r="H17" s="208"/>
      <c r="I17" s="189"/>
      <c r="J17" s="128"/>
      <c r="K17" s="181"/>
      <c r="L17" s="14"/>
      <c r="M17" s="75"/>
      <c r="N17" s="75"/>
      <c r="O17" s="9"/>
      <c r="P17" s="14"/>
      <c r="Q17" s="14"/>
      <c r="R17" s="14"/>
      <c r="S17" s="182"/>
      <c r="T17" s="14"/>
      <c r="U17" s="14"/>
      <c r="V17" s="14"/>
      <c r="W17" s="14"/>
      <c r="X17" s="14"/>
      <c r="Y17" s="14"/>
      <c r="Z17" s="184"/>
      <c r="AA17" s="14"/>
      <c r="AB17" s="57"/>
      <c r="AC17" s="52"/>
      <c r="AD17" s="44"/>
      <c r="AE17" s="182"/>
      <c r="AF17" s="182"/>
      <c r="AG17" s="16"/>
      <c r="AH17" s="49"/>
      <c r="AI17" s="14"/>
      <c r="AJ17" s="14"/>
    </row>
    <row r="18" spans="1:36" s="28" customFormat="1" ht="48">
      <c r="A18" s="32">
        <v>3</v>
      </c>
      <c r="B18" s="48">
        <v>1903</v>
      </c>
      <c r="C18" s="44" t="s">
        <v>72</v>
      </c>
      <c r="D18" s="7"/>
      <c r="E18" s="9" t="s">
        <v>271</v>
      </c>
      <c r="F18" s="45" t="s">
        <v>69</v>
      </c>
      <c r="G18" s="139" t="s">
        <v>371</v>
      </c>
      <c r="H18" s="134" t="s">
        <v>86</v>
      </c>
      <c r="I18" s="133" t="s">
        <v>87</v>
      </c>
      <c r="J18" s="128" t="s">
        <v>91</v>
      </c>
      <c r="K18" s="54" t="s">
        <v>103</v>
      </c>
      <c r="L18" s="7"/>
      <c r="M18" s="75">
        <v>1666.6666</v>
      </c>
      <c r="N18" s="197">
        <f t="shared" ref="N18:N26" si="0">M18*1.2</f>
        <v>1999.99992</v>
      </c>
      <c r="O18" s="9" t="s">
        <v>98</v>
      </c>
      <c r="P18" s="44" t="s">
        <v>72</v>
      </c>
      <c r="Q18" s="47" t="s">
        <v>102</v>
      </c>
      <c r="R18" s="117">
        <v>43556</v>
      </c>
      <c r="S18" s="111">
        <v>43586</v>
      </c>
      <c r="T18" s="207"/>
      <c r="U18" s="54"/>
      <c r="V18" s="206"/>
      <c r="W18" s="112"/>
      <c r="X18" s="47" t="str">
        <f>G18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18" s="193" t="s">
        <v>60</v>
      </c>
      <c r="Z18" s="55">
        <v>796</v>
      </c>
      <c r="AA18" s="52" t="s">
        <v>114</v>
      </c>
      <c r="AB18" s="57">
        <v>1</v>
      </c>
      <c r="AC18" s="52" t="s">
        <v>62</v>
      </c>
      <c r="AD18" s="44" t="s">
        <v>63</v>
      </c>
      <c r="AE18" s="111">
        <v>43586</v>
      </c>
      <c r="AF18" s="111">
        <v>43617</v>
      </c>
      <c r="AG18" s="110">
        <v>43646</v>
      </c>
      <c r="AH18" s="49" t="s">
        <v>90</v>
      </c>
      <c r="AI18" s="27"/>
      <c r="AJ18" s="27"/>
    </row>
    <row r="19" spans="1:36" s="28" customFormat="1" ht="48">
      <c r="A19" s="32">
        <v>3</v>
      </c>
      <c r="B19" s="48">
        <v>1903</v>
      </c>
      <c r="C19" s="44" t="s">
        <v>72</v>
      </c>
      <c r="D19" s="7"/>
      <c r="E19" s="9" t="s">
        <v>271</v>
      </c>
      <c r="F19" s="45" t="s">
        <v>343</v>
      </c>
      <c r="G19" s="204" t="s">
        <v>370</v>
      </c>
      <c r="H19" s="134" t="s">
        <v>86</v>
      </c>
      <c r="I19" s="133" t="s">
        <v>87</v>
      </c>
      <c r="J19" s="128" t="s">
        <v>91</v>
      </c>
      <c r="K19" s="54" t="s">
        <v>103</v>
      </c>
      <c r="L19" s="7"/>
      <c r="M19" s="75">
        <v>12500</v>
      </c>
      <c r="N19" s="197">
        <f t="shared" si="0"/>
        <v>15000</v>
      </c>
      <c r="O19" s="9" t="s">
        <v>98</v>
      </c>
      <c r="P19" s="44" t="s">
        <v>72</v>
      </c>
      <c r="Q19" s="47" t="s">
        <v>102</v>
      </c>
      <c r="R19" s="117">
        <v>43556</v>
      </c>
      <c r="S19" s="111">
        <v>43586</v>
      </c>
      <c r="T19" s="27"/>
      <c r="U19" s="27"/>
      <c r="V19" s="115"/>
      <c r="W19" s="7"/>
      <c r="X19" s="205" t="str">
        <f>G19</f>
        <v>Оказание услуг по техническому обслуживанию пожарной сигнализации</v>
      </c>
      <c r="Y19" s="193" t="s">
        <v>60</v>
      </c>
      <c r="Z19" s="55">
        <v>796</v>
      </c>
      <c r="AA19" s="52" t="s">
        <v>114</v>
      </c>
      <c r="AB19" s="57">
        <v>1</v>
      </c>
      <c r="AC19" s="52" t="s">
        <v>62</v>
      </c>
      <c r="AD19" s="44" t="s">
        <v>63</v>
      </c>
      <c r="AE19" s="111">
        <v>43586</v>
      </c>
      <c r="AF19" s="111">
        <v>43617</v>
      </c>
      <c r="AG19" s="110">
        <v>43678</v>
      </c>
      <c r="AH19" s="49" t="s">
        <v>90</v>
      </c>
      <c r="AI19" s="27"/>
      <c r="AJ19" s="27"/>
    </row>
    <row r="20" spans="1:36" s="28" customFormat="1" ht="48">
      <c r="A20" s="32">
        <v>3</v>
      </c>
      <c r="B20" s="48">
        <v>1903</v>
      </c>
      <c r="C20" s="44" t="s">
        <v>72</v>
      </c>
      <c r="D20" s="7"/>
      <c r="E20" s="9" t="s">
        <v>271</v>
      </c>
      <c r="F20" s="45" t="s">
        <v>339</v>
      </c>
      <c r="G20" s="204" t="s">
        <v>369</v>
      </c>
      <c r="H20" s="134" t="s">
        <v>86</v>
      </c>
      <c r="I20" s="133" t="s">
        <v>87</v>
      </c>
      <c r="J20" s="128" t="s">
        <v>91</v>
      </c>
      <c r="K20" s="54" t="s">
        <v>103</v>
      </c>
      <c r="L20" s="7"/>
      <c r="M20" s="75">
        <v>7500</v>
      </c>
      <c r="N20" s="197">
        <f t="shared" si="0"/>
        <v>9000</v>
      </c>
      <c r="O20" s="9" t="s">
        <v>98</v>
      </c>
      <c r="P20" s="44" t="s">
        <v>72</v>
      </c>
      <c r="Q20" s="47" t="s">
        <v>102</v>
      </c>
      <c r="R20" s="117">
        <v>43556</v>
      </c>
      <c r="S20" s="111">
        <v>43586</v>
      </c>
      <c r="T20" s="27"/>
      <c r="U20" s="27"/>
      <c r="V20" s="115"/>
      <c r="W20" s="7"/>
      <c r="X20" s="138" t="s">
        <v>369</v>
      </c>
      <c r="Y20" s="44" t="s">
        <v>60</v>
      </c>
      <c r="Z20" s="55">
        <v>796</v>
      </c>
      <c r="AA20" s="52" t="s">
        <v>114</v>
      </c>
      <c r="AB20" s="32">
        <v>1</v>
      </c>
      <c r="AC20" s="52" t="s">
        <v>62</v>
      </c>
      <c r="AD20" s="44" t="s">
        <v>63</v>
      </c>
      <c r="AE20" s="111">
        <v>43586</v>
      </c>
      <c r="AF20" s="111">
        <v>43617</v>
      </c>
      <c r="AG20" s="110">
        <v>43678</v>
      </c>
      <c r="AH20" s="49" t="s">
        <v>90</v>
      </c>
      <c r="AI20" s="27"/>
      <c r="AJ20" s="27"/>
    </row>
    <row r="21" spans="1:36" s="28" customFormat="1" ht="48">
      <c r="A21" s="32">
        <v>3</v>
      </c>
      <c r="B21" s="48">
        <v>1903</v>
      </c>
      <c r="C21" s="44" t="s">
        <v>72</v>
      </c>
      <c r="D21" s="7"/>
      <c r="E21" s="9" t="s">
        <v>271</v>
      </c>
      <c r="F21" s="45" t="s">
        <v>335</v>
      </c>
      <c r="G21" s="203" t="s">
        <v>368</v>
      </c>
      <c r="H21" s="51" t="s">
        <v>290</v>
      </c>
      <c r="I21" s="74" t="s">
        <v>361</v>
      </c>
      <c r="J21" s="128" t="s">
        <v>91</v>
      </c>
      <c r="K21" s="54" t="s">
        <v>103</v>
      </c>
      <c r="L21" s="7"/>
      <c r="M21" s="75">
        <v>5833.3329999999996</v>
      </c>
      <c r="N21" s="197">
        <f t="shared" si="0"/>
        <v>6999.9995999999992</v>
      </c>
      <c r="O21" s="9" t="s">
        <v>98</v>
      </c>
      <c r="P21" s="44" t="s">
        <v>72</v>
      </c>
      <c r="Q21" s="47" t="s">
        <v>102</v>
      </c>
      <c r="R21" s="117">
        <v>43525</v>
      </c>
      <c r="S21" s="111">
        <v>72411</v>
      </c>
      <c r="T21" s="27"/>
      <c r="U21" s="27"/>
      <c r="V21" s="115"/>
      <c r="W21" s="7"/>
      <c r="X21" s="130" t="s">
        <v>368</v>
      </c>
      <c r="Y21" s="44" t="s">
        <v>60</v>
      </c>
      <c r="Z21" s="55">
        <v>796</v>
      </c>
      <c r="AA21" s="52" t="s">
        <v>114</v>
      </c>
      <c r="AB21" s="32">
        <v>1</v>
      </c>
      <c r="AC21" s="52" t="s">
        <v>62</v>
      </c>
      <c r="AD21" s="44" t="s">
        <v>63</v>
      </c>
      <c r="AE21" s="111">
        <v>43556</v>
      </c>
      <c r="AF21" s="111">
        <v>43557</v>
      </c>
      <c r="AG21" s="110">
        <v>43586</v>
      </c>
      <c r="AH21" s="49" t="s">
        <v>90</v>
      </c>
      <c r="AI21" s="27"/>
      <c r="AJ21" s="27"/>
    </row>
    <row r="22" spans="1:36" s="28" customFormat="1" ht="48">
      <c r="A22" s="32">
        <v>3</v>
      </c>
      <c r="B22" s="48">
        <v>1903</v>
      </c>
      <c r="C22" s="44" t="s">
        <v>72</v>
      </c>
      <c r="D22" s="7"/>
      <c r="E22" s="9" t="s">
        <v>271</v>
      </c>
      <c r="F22" s="45" t="s">
        <v>333</v>
      </c>
      <c r="G22" s="202" t="s">
        <v>367</v>
      </c>
      <c r="H22" s="134" t="s">
        <v>86</v>
      </c>
      <c r="I22" s="133" t="s">
        <v>87</v>
      </c>
      <c r="J22" s="128" t="s">
        <v>91</v>
      </c>
      <c r="K22" s="54" t="s">
        <v>103</v>
      </c>
      <c r="L22" s="44"/>
      <c r="M22" s="75">
        <v>20833.332999999999</v>
      </c>
      <c r="N22" s="197">
        <f t="shared" si="0"/>
        <v>24999.999599999999</v>
      </c>
      <c r="O22" s="9" t="s">
        <v>98</v>
      </c>
      <c r="P22" s="44" t="s">
        <v>72</v>
      </c>
      <c r="Q22" s="47" t="s">
        <v>102</v>
      </c>
      <c r="R22" s="117">
        <v>43556</v>
      </c>
      <c r="S22" s="59">
        <v>43586</v>
      </c>
      <c r="T22" s="27"/>
      <c r="U22" s="27"/>
      <c r="V22" s="115"/>
      <c r="W22" s="7"/>
      <c r="X22" s="47" t="str">
        <f>G22</f>
        <v>Оказание услуг по ремонту пожарной сигнализации</v>
      </c>
      <c r="Y22" s="44" t="s">
        <v>60</v>
      </c>
      <c r="Z22" s="55">
        <v>796</v>
      </c>
      <c r="AA22" s="52" t="s">
        <v>114</v>
      </c>
      <c r="AB22" s="32">
        <v>1</v>
      </c>
      <c r="AC22" s="52" t="s">
        <v>62</v>
      </c>
      <c r="AD22" s="44" t="s">
        <v>63</v>
      </c>
      <c r="AE22" s="59">
        <v>43586</v>
      </c>
      <c r="AF22" s="59">
        <v>43617</v>
      </c>
      <c r="AG22" s="110">
        <v>43617</v>
      </c>
      <c r="AH22" s="49" t="s">
        <v>90</v>
      </c>
      <c r="AI22" s="27"/>
      <c r="AJ22" s="27"/>
    </row>
    <row r="23" spans="1:36" s="28" customFormat="1" ht="48">
      <c r="A23" s="32">
        <v>3</v>
      </c>
      <c r="B23" s="48">
        <v>1903</v>
      </c>
      <c r="C23" s="44" t="s">
        <v>72</v>
      </c>
      <c r="D23" s="7"/>
      <c r="E23" s="9" t="s">
        <v>271</v>
      </c>
      <c r="F23" s="45" t="s">
        <v>168</v>
      </c>
      <c r="G23" s="201" t="s">
        <v>366</v>
      </c>
      <c r="H23" s="200" t="s">
        <v>365</v>
      </c>
      <c r="I23" s="200" t="s">
        <v>365</v>
      </c>
      <c r="J23" s="128" t="s">
        <v>91</v>
      </c>
      <c r="K23" s="54" t="s">
        <v>103</v>
      </c>
      <c r="L23" s="44"/>
      <c r="M23" s="75">
        <v>8333.3330000000005</v>
      </c>
      <c r="N23" s="197">
        <f t="shared" si="0"/>
        <v>9999.999600000001</v>
      </c>
      <c r="O23" s="9" t="s">
        <v>98</v>
      </c>
      <c r="P23" s="44" t="s">
        <v>72</v>
      </c>
      <c r="Q23" s="47" t="s">
        <v>102</v>
      </c>
      <c r="R23" s="117">
        <v>43617</v>
      </c>
      <c r="S23" s="59">
        <v>43647</v>
      </c>
      <c r="T23" s="27"/>
      <c r="U23" s="27"/>
      <c r="V23" s="115"/>
      <c r="W23" s="7"/>
      <c r="X23" s="47" t="str">
        <f>G23</f>
        <v>Оказание услуг по ремонту и технологическому обслуживанию оборудования</v>
      </c>
      <c r="Y23" s="44" t="s">
        <v>60</v>
      </c>
      <c r="Z23" s="55">
        <v>796</v>
      </c>
      <c r="AA23" s="52" t="s">
        <v>114</v>
      </c>
      <c r="AB23" s="32">
        <v>1</v>
      </c>
      <c r="AC23" s="52" t="s">
        <v>62</v>
      </c>
      <c r="AD23" s="44" t="s">
        <v>63</v>
      </c>
      <c r="AE23" s="59">
        <v>43678</v>
      </c>
      <c r="AF23" s="59">
        <v>43679</v>
      </c>
      <c r="AG23" s="110">
        <v>43738</v>
      </c>
      <c r="AH23" s="49" t="s">
        <v>90</v>
      </c>
      <c r="AI23" s="27"/>
      <c r="AJ23" s="27"/>
    </row>
    <row r="24" spans="1:36" s="28" customFormat="1" ht="48">
      <c r="A24" s="144">
        <v>3</v>
      </c>
      <c r="B24" s="48">
        <v>1903</v>
      </c>
      <c r="C24" s="44" t="s">
        <v>72</v>
      </c>
      <c r="D24" s="7"/>
      <c r="E24" s="9" t="s">
        <v>271</v>
      </c>
      <c r="F24" s="45" t="s">
        <v>330</v>
      </c>
      <c r="G24" s="199" t="s">
        <v>363</v>
      </c>
      <c r="H24" s="134" t="s">
        <v>365</v>
      </c>
      <c r="I24" s="133" t="s">
        <v>364</v>
      </c>
      <c r="J24" s="128" t="s">
        <v>91</v>
      </c>
      <c r="K24" s="54" t="s">
        <v>103</v>
      </c>
      <c r="L24" s="7"/>
      <c r="M24" s="75">
        <v>2500</v>
      </c>
      <c r="N24" s="197">
        <f t="shared" si="0"/>
        <v>3000</v>
      </c>
      <c r="O24" s="9" t="s">
        <v>98</v>
      </c>
      <c r="P24" s="44" t="s">
        <v>72</v>
      </c>
      <c r="Q24" s="47" t="s">
        <v>102</v>
      </c>
      <c r="R24" s="117">
        <v>43556</v>
      </c>
      <c r="S24" s="59">
        <v>43586</v>
      </c>
      <c r="T24" s="27"/>
      <c r="U24" s="27"/>
      <c r="V24" s="115"/>
      <c r="W24" s="7"/>
      <c r="X24" s="173" t="s">
        <v>363</v>
      </c>
      <c r="Y24" s="44" t="s">
        <v>60</v>
      </c>
      <c r="Z24" s="55">
        <v>796</v>
      </c>
      <c r="AA24" s="52" t="s">
        <v>114</v>
      </c>
      <c r="AB24" s="32">
        <v>1</v>
      </c>
      <c r="AC24" s="52" t="s">
        <v>62</v>
      </c>
      <c r="AD24" s="44" t="s">
        <v>63</v>
      </c>
      <c r="AE24" s="59">
        <v>43586</v>
      </c>
      <c r="AF24" s="59">
        <v>43617</v>
      </c>
      <c r="AG24" s="110">
        <v>43617</v>
      </c>
      <c r="AH24" s="49" t="s">
        <v>90</v>
      </c>
      <c r="AI24" s="27"/>
      <c r="AJ24" s="27"/>
    </row>
    <row r="25" spans="1:36" s="28" customFormat="1" ht="77.25" customHeight="1">
      <c r="A25" s="32">
        <v>3</v>
      </c>
      <c r="B25" s="48">
        <v>1903</v>
      </c>
      <c r="C25" s="44" t="s">
        <v>72</v>
      </c>
      <c r="D25" s="7"/>
      <c r="E25" s="9" t="s">
        <v>271</v>
      </c>
      <c r="F25" s="109" t="s">
        <v>326</v>
      </c>
      <c r="G25" s="198" t="s">
        <v>362</v>
      </c>
      <c r="H25" s="51" t="s">
        <v>290</v>
      </c>
      <c r="I25" s="74" t="s">
        <v>361</v>
      </c>
      <c r="J25" s="128" t="s">
        <v>91</v>
      </c>
      <c r="K25" s="54" t="s">
        <v>103</v>
      </c>
      <c r="L25" s="7"/>
      <c r="M25" s="75">
        <v>25000</v>
      </c>
      <c r="N25" s="197">
        <f t="shared" si="0"/>
        <v>30000</v>
      </c>
      <c r="O25" s="9" t="s">
        <v>98</v>
      </c>
      <c r="P25" s="44" t="s">
        <v>72</v>
      </c>
      <c r="Q25" s="54" t="s">
        <v>102</v>
      </c>
      <c r="R25" s="117">
        <v>43525</v>
      </c>
      <c r="S25" s="59">
        <v>43556</v>
      </c>
      <c r="T25" s="27"/>
      <c r="U25" s="27"/>
      <c r="V25" s="115"/>
      <c r="W25" s="7"/>
      <c r="X25" s="130" t="str">
        <f>G25</f>
        <v>Оказание услуг по ремонту кухонного оборудования</v>
      </c>
      <c r="Y25" s="193" t="s">
        <v>60</v>
      </c>
      <c r="Z25" s="55">
        <v>796</v>
      </c>
      <c r="AA25" s="52" t="s">
        <v>114</v>
      </c>
      <c r="AB25" s="32">
        <v>1</v>
      </c>
      <c r="AC25" s="52" t="s">
        <v>62</v>
      </c>
      <c r="AD25" s="44" t="s">
        <v>63</v>
      </c>
      <c r="AE25" s="59">
        <v>43556</v>
      </c>
      <c r="AF25" s="59">
        <v>43557</v>
      </c>
      <c r="AG25" s="110">
        <v>43586</v>
      </c>
      <c r="AH25" s="49" t="s">
        <v>90</v>
      </c>
      <c r="AI25" s="27"/>
      <c r="AJ25" s="27"/>
    </row>
    <row r="26" spans="1:36" s="28" customFormat="1" ht="24.75" customHeight="1">
      <c r="A26" s="240" t="s">
        <v>82</v>
      </c>
      <c r="B26" s="241"/>
      <c r="C26" s="241"/>
      <c r="D26" s="241"/>
      <c r="E26" s="241"/>
      <c r="F26" s="241"/>
      <c r="G26" s="242"/>
      <c r="H26" s="51"/>
      <c r="I26" s="74"/>
      <c r="J26" s="128"/>
      <c r="K26" s="54"/>
      <c r="L26" s="7"/>
      <c r="M26" s="118">
        <f>SUBTOTAL(9,M18:M25)</f>
        <v>84166.665599999993</v>
      </c>
      <c r="N26" s="118">
        <f t="shared" si="0"/>
        <v>100999.99871999999</v>
      </c>
      <c r="O26" s="9"/>
      <c r="P26" s="44"/>
      <c r="Q26" s="54"/>
      <c r="R26" s="10"/>
      <c r="S26" s="59"/>
      <c r="T26" s="27"/>
      <c r="U26" s="27"/>
      <c r="V26" s="115"/>
      <c r="W26" s="7"/>
      <c r="X26" s="130"/>
      <c r="Y26" s="193"/>
      <c r="Z26" s="55"/>
      <c r="AA26" s="52"/>
      <c r="AB26" s="57"/>
      <c r="AC26" s="52"/>
      <c r="AD26" s="44"/>
      <c r="AE26" s="59"/>
      <c r="AF26" s="59"/>
      <c r="AG26" s="9"/>
      <c r="AH26" s="9"/>
      <c r="AI26" s="27"/>
      <c r="AJ26" s="27"/>
    </row>
    <row r="27" spans="1:36" ht="28.5" customHeight="1">
      <c r="A27" s="190" t="s">
        <v>360</v>
      </c>
      <c r="B27" s="188"/>
      <c r="C27" s="189"/>
      <c r="D27" s="189"/>
      <c r="E27" s="188"/>
      <c r="F27" s="187"/>
      <c r="G27" s="196"/>
      <c r="H27" s="184"/>
      <c r="I27" s="26"/>
      <c r="J27" s="128"/>
      <c r="K27" s="181"/>
      <c r="L27" s="14"/>
      <c r="M27" s="75"/>
      <c r="N27" s="75"/>
      <c r="O27" s="9"/>
      <c r="P27" s="7"/>
      <c r="Q27" s="14"/>
      <c r="R27" s="10"/>
      <c r="S27" s="59"/>
      <c r="T27" s="14"/>
      <c r="U27" s="14"/>
      <c r="V27" s="14"/>
      <c r="W27" s="14"/>
      <c r="X27" s="14"/>
      <c r="Y27" s="193"/>
      <c r="Z27" s="184"/>
      <c r="AA27" s="8"/>
      <c r="AB27" s="150"/>
      <c r="AC27" s="195"/>
      <c r="AD27" s="195"/>
      <c r="AE27" s="59"/>
      <c r="AF27" s="59"/>
      <c r="AG27" s="16"/>
      <c r="AH27" s="181"/>
      <c r="AI27" s="14"/>
      <c r="AJ27" s="14"/>
    </row>
    <row r="28" spans="1:36" ht="48">
      <c r="A28" s="32">
        <v>4</v>
      </c>
      <c r="B28" s="114">
        <v>1904</v>
      </c>
      <c r="C28" s="44" t="s">
        <v>72</v>
      </c>
      <c r="D28" s="7"/>
      <c r="E28" s="9" t="s">
        <v>353</v>
      </c>
      <c r="F28" s="109" t="s">
        <v>69</v>
      </c>
      <c r="G28" s="131" t="s">
        <v>359</v>
      </c>
      <c r="H28" s="52" t="s">
        <v>351</v>
      </c>
      <c r="I28" s="44" t="s">
        <v>350</v>
      </c>
      <c r="J28" s="128" t="s">
        <v>91</v>
      </c>
      <c r="K28" s="54" t="s">
        <v>103</v>
      </c>
      <c r="L28" s="7"/>
      <c r="M28" s="75">
        <v>11000</v>
      </c>
      <c r="N28" s="75">
        <v>11000</v>
      </c>
      <c r="O28" s="9" t="s">
        <v>98</v>
      </c>
      <c r="P28" s="44" t="s">
        <v>72</v>
      </c>
      <c r="Q28" s="54" t="s">
        <v>102</v>
      </c>
      <c r="R28" s="117">
        <v>43770</v>
      </c>
      <c r="S28" s="177">
        <v>43800</v>
      </c>
      <c r="T28" s="54"/>
      <c r="U28" s="54"/>
      <c r="V28" s="162"/>
      <c r="W28" s="161"/>
      <c r="X28" s="130" t="s">
        <v>358</v>
      </c>
      <c r="Y28" s="193" t="s">
        <v>60</v>
      </c>
      <c r="Z28" s="192">
        <v>796</v>
      </c>
      <c r="AA28" s="52" t="s">
        <v>81</v>
      </c>
      <c r="AB28" s="32">
        <v>1</v>
      </c>
      <c r="AC28" s="51">
        <v>89701000</v>
      </c>
      <c r="AD28" s="51" t="s">
        <v>277</v>
      </c>
      <c r="AE28" s="177">
        <v>43800</v>
      </c>
      <c r="AF28" s="177">
        <v>43801</v>
      </c>
      <c r="AG28" s="177">
        <v>43802</v>
      </c>
      <c r="AH28" s="109" t="s">
        <v>357</v>
      </c>
      <c r="AI28" s="14"/>
      <c r="AJ28" s="14"/>
    </row>
    <row r="29" spans="1:36" s="28" customFormat="1" ht="48">
      <c r="A29" s="32">
        <v>4</v>
      </c>
      <c r="B29" s="114">
        <v>1904</v>
      </c>
      <c r="C29" s="44" t="s">
        <v>72</v>
      </c>
      <c r="D29" s="7"/>
      <c r="E29" s="9" t="s">
        <v>353</v>
      </c>
      <c r="F29" s="109" t="s">
        <v>343</v>
      </c>
      <c r="G29" s="131" t="s">
        <v>356</v>
      </c>
      <c r="H29" s="52" t="s">
        <v>351</v>
      </c>
      <c r="I29" s="44" t="s">
        <v>350</v>
      </c>
      <c r="J29" s="128" t="s">
        <v>91</v>
      </c>
      <c r="K29" s="54" t="s">
        <v>103</v>
      </c>
      <c r="L29" s="7"/>
      <c r="M29" s="75">
        <v>8000</v>
      </c>
      <c r="N29" s="75">
        <v>8000</v>
      </c>
      <c r="O29" s="9" t="s">
        <v>98</v>
      </c>
      <c r="P29" s="44" t="s">
        <v>72</v>
      </c>
      <c r="Q29" s="54" t="s">
        <v>102</v>
      </c>
      <c r="R29" s="117">
        <v>43739</v>
      </c>
      <c r="S29" s="177">
        <v>43770</v>
      </c>
      <c r="T29" s="54"/>
      <c r="U29" s="54"/>
      <c r="V29" s="162"/>
      <c r="W29" s="161"/>
      <c r="X29" s="130" t="s">
        <v>356</v>
      </c>
      <c r="Y29" s="193" t="s">
        <v>60</v>
      </c>
      <c r="Z29" s="192">
        <v>796</v>
      </c>
      <c r="AA29" s="52" t="s">
        <v>81</v>
      </c>
      <c r="AB29" s="32">
        <v>1</v>
      </c>
      <c r="AC29" s="51">
        <v>89701000</v>
      </c>
      <c r="AD29" s="51" t="s">
        <v>277</v>
      </c>
      <c r="AE29" s="177">
        <v>43770</v>
      </c>
      <c r="AF29" s="177">
        <v>43771</v>
      </c>
      <c r="AG29" s="177">
        <v>43772</v>
      </c>
      <c r="AH29" s="109" t="s">
        <v>90</v>
      </c>
      <c r="AI29" s="27"/>
      <c r="AJ29" s="27"/>
    </row>
    <row r="30" spans="1:36" s="28" customFormat="1" ht="48">
      <c r="A30" s="32">
        <v>4</v>
      </c>
      <c r="B30" s="114">
        <v>1904</v>
      </c>
      <c r="C30" s="44" t="s">
        <v>72</v>
      </c>
      <c r="D30" s="7"/>
      <c r="E30" s="9" t="s">
        <v>353</v>
      </c>
      <c r="F30" s="109" t="s">
        <v>339</v>
      </c>
      <c r="G30" s="131" t="s">
        <v>355</v>
      </c>
      <c r="H30" s="52" t="s">
        <v>351</v>
      </c>
      <c r="I30" s="44" t="s">
        <v>350</v>
      </c>
      <c r="J30" s="128" t="s">
        <v>91</v>
      </c>
      <c r="K30" s="54" t="s">
        <v>103</v>
      </c>
      <c r="L30" s="7"/>
      <c r="M30" s="75">
        <v>1500</v>
      </c>
      <c r="N30" s="75">
        <v>1500</v>
      </c>
      <c r="O30" s="9" t="s">
        <v>98</v>
      </c>
      <c r="P30" s="44" t="s">
        <v>72</v>
      </c>
      <c r="Q30" s="54" t="s">
        <v>102</v>
      </c>
      <c r="R30" s="117">
        <v>43586</v>
      </c>
      <c r="S30" s="177">
        <v>43617</v>
      </c>
      <c r="T30" s="54"/>
      <c r="U30" s="54"/>
      <c r="V30" s="162"/>
      <c r="W30" s="161"/>
      <c r="X30" s="130" t="s">
        <v>354</v>
      </c>
      <c r="Y30" s="193" t="s">
        <v>60</v>
      </c>
      <c r="Z30" s="192">
        <v>796</v>
      </c>
      <c r="AA30" s="52" t="s">
        <v>81</v>
      </c>
      <c r="AB30" s="32">
        <v>1</v>
      </c>
      <c r="AC30" s="51">
        <v>89701000</v>
      </c>
      <c r="AD30" s="51" t="s">
        <v>277</v>
      </c>
      <c r="AE30" s="177">
        <v>43617</v>
      </c>
      <c r="AF30" s="177">
        <v>43618</v>
      </c>
      <c r="AG30" s="177">
        <v>43619</v>
      </c>
      <c r="AH30" s="109" t="s">
        <v>90</v>
      </c>
      <c r="AI30" s="27"/>
      <c r="AJ30" s="27"/>
    </row>
    <row r="31" spans="1:36" s="28" customFormat="1" ht="48">
      <c r="A31" s="32">
        <v>4</v>
      </c>
      <c r="B31" s="114">
        <v>1904</v>
      </c>
      <c r="C31" s="44" t="s">
        <v>72</v>
      </c>
      <c r="D31" s="7"/>
      <c r="E31" s="9" t="s">
        <v>353</v>
      </c>
      <c r="F31" s="109" t="s">
        <v>335</v>
      </c>
      <c r="G31" s="131" t="s">
        <v>352</v>
      </c>
      <c r="H31" s="52" t="s">
        <v>351</v>
      </c>
      <c r="I31" s="44" t="s">
        <v>350</v>
      </c>
      <c r="J31" s="128" t="s">
        <v>91</v>
      </c>
      <c r="K31" s="54" t="s">
        <v>103</v>
      </c>
      <c r="L31" s="7"/>
      <c r="M31" s="75">
        <v>4166.6660000000002</v>
      </c>
      <c r="N31" s="75">
        <f>M31*1.2</f>
        <v>4999.9992000000002</v>
      </c>
      <c r="O31" s="9" t="s">
        <v>98</v>
      </c>
      <c r="P31" s="44" t="s">
        <v>72</v>
      </c>
      <c r="Q31" s="54" t="s">
        <v>102</v>
      </c>
      <c r="R31" s="117">
        <v>43525</v>
      </c>
      <c r="S31" s="177">
        <v>43556</v>
      </c>
      <c r="T31" s="54"/>
      <c r="U31" s="54"/>
      <c r="V31" s="162"/>
      <c r="W31" s="161"/>
      <c r="X31" s="130" t="s">
        <v>349</v>
      </c>
      <c r="Y31" s="193" t="s">
        <v>60</v>
      </c>
      <c r="Z31" s="192">
        <v>796</v>
      </c>
      <c r="AA31" s="52" t="s">
        <v>81</v>
      </c>
      <c r="AB31" s="32">
        <v>2</v>
      </c>
      <c r="AC31" s="52" t="s">
        <v>62</v>
      </c>
      <c r="AD31" s="44" t="s">
        <v>348</v>
      </c>
      <c r="AE31" s="177">
        <v>43556</v>
      </c>
      <c r="AF31" s="177">
        <v>43556</v>
      </c>
      <c r="AG31" s="177">
        <v>43586</v>
      </c>
      <c r="AH31" s="109" t="s">
        <v>90</v>
      </c>
      <c r="AI31" s="27"/>
      <c r="AJ31" s="27"/>
    </row>
    <row r="32" spans="1:36" s="28" customFormat="1" ht="36" customHeight="1">
      <c r="A32" s="254" t="s">
        <v>82</v>
      </c>
      <c r="B32" s="255"/>
      <c r="C32" s="255"/>
      <c r="D32" s="255"/>
      <c r="E32" s="255"/>
      <c r="F32" s="255"/>
      <c r="G32" s="256"/>
      <c r="H32" s="153"/>
      <c r="I32" s="194"/>
      <c r="J32" s="128"/>
      <c r="K32" s="47"/>
      <c r="L32" s="7"/>
      <c r="M32" s="118">
        <f>SUBTOTAL(9,M28:M31)</f>
        <v>24666.666000000001</v>
      </c>
      <c r="N32" s="118">
        <f>SUBTOTAL(9,N28:N31)</f>
        <v>25499.999199999998</v>
      </c>
      <c r="O32" s="9"/>
      <c r="P32" s="44"/>
      <c r="Q32" s="47"/>
      <c r="R32" s="10"/>
      <c r="S32" s="59"/>
      <c r="T32" s="47"/>
      <c r="U32" s="157"/>
      <c r="V32" s="174"/>
      <c r="W32" s="161"/>
      <c r="X32" s="50"/>
      <c r="Y32" s="193"/>
      <c r="Z32" s="192"/>
      <c r="AA32" s="52"/>
      <c r="AB32" s="144"/>
      <c r="AC32" s="191"/>
      <c r="AD32" s="191"/>
      <c r="AE32" s="59"/>
      <c r="AF32" s="59"/>
      <c r="AG32" s="9"/>
      <c r="AH32" s="9"/>
      <c r="AI32" s="27"/>
      <c r="AJ32" s="27"/>
    </row>
    <row r="33" spans="1:36" ht="24" customHeight="1">
      <c r="A33" s="190" t="s">
        <v>347</v>
      </c>
      <c r="B33" s="188"/>
      <c r="C33" s="189"/>
      <c r="D33" s="189"/>
      <c r="E33" s="188"/>
      <c r="F33" s="187"/>
      <c r="G33" s="186"/>
      <c r="H33" s="184"/>
      <c r="I33" s="26"/>
      <c r="J33" s="128"/>
      <c r="K33" s="13"/>
      <c r="L33" s="7"/>
      <c r="M33" s="75"/>
      <c r="N33" s="75"/>
      <c r="O33" s="9"/>
      <c r="P33" s="14"/>
      <c r="Q33" s="185"/>
      <c r="R33" s="14"/>
      <c r="S33" s="182"/>
      <c r="T33" s="14"/>
      <c r="U33" s="14"/>
      <c r="V33" s="14"/>
      <c r="W33" s="14"/>
      <c r="X33" s="14"/>
      <c r="Y33" s="14"/>
      <c r="Z33" s="184"/>
      <c r="AA33" s="14"/>
      <c r="AB33" s="14"/>
      <c r="AC33" s="183"/>
      <c r="AD33" s="183"/>
      <c r="AE33" s="182"/>
      <c r="AF33" s="182"/>
      <c r="AG33" s="16"/>
      <c r="AH33" s="181"/>
      <c r="AI33" s="14"/>
      <c r="AJ33" s="14"/>
    </row>
    <row r="34" spans="1:36" s="28" customFormat="1" ht="48" customHeight="1">
      <c r="A34" s="32">
        <v>8</v>
      </c>
      <c r="B34" s="114">
        <v>1908</v>
      </c>
      <c r="C34" s="44" t="s">
        <v>72</v>
      </c>
      <c r="D34" s="7"/>
      <c r="E34" s="9" t="s">
        <v>271</v>
      </c>
      <c r="F34" s="109" t="s">
        <v>69</v>
      </c>
      <c r="G34" s="180" t="s">
        <v>344</v>
      </c>
      <c r="H34" s="51" t="s">
        <v>346</v>
      </c>
      <c r="I34" s="74" t="s">
        <v>345</v>
      </c>
      <c r="J34" s="128" t="s">
        <v>91</v>
      </c>
      <c r="K34" s="54" t="s">
        <v>103</v>
      </c>
      <c r="L34" s="7"/>
      <c r="M34" s="75">
        <v>25000</v>
      </c>
      <c r="N34" s="75">
        <f>M34*1.2</f>
        <v>30000</v>
      </c>
      <c r="O34" s="9" t="s">
        <v>98</v>
      </c>
      <c r="P34" s="44" t="s">
        <v>72</v>
      </c>
      <c r="Q34" s="47" t="s">
        <v>102</v>
      </c>
      <c r="R34" s="117">
        <v>43556</v>
      </c>
      <c r="S34" s="111">
        <v>43586</v>
      </c>
      <c r="T34" s="176"/>
      <c r="U34" s="176"/>
      <c r="V34" s="175"/>
      <c r="W34" s="7"/>
      <c r="X34" s="170" t="s">
        <v>344</v>
      </c>
      <c r="Y34" s="44" t="s">
        <v>60</v>
      </c>
      <c r="Z34" s="55">
        <v>796</v>
      </c>
      <c r="AA34" s="52" t="s">
        <v>114</v>
      </c>
      <c r="AB34" s="32">
        <v>1</v>
      </c>
      <c r="AC34" s="52" t="s">
        <v>62</v>
      </c>
      <c r="AD34" s="44" t="s">
        <v>63</v>
      </c>
      <c r="AE34" s="111">
        <v>43586</v>
      </c>
      <c r="AF34" s="111">
        <v>43587</v>
      </c>
      <c r="AG34" s="110">
        <v>43617</v>
      </c>
      <c r="AH34" s="109" t="s">
        <v>90</v>
      </c>
      <c r="AI34" s="27"/>
      <c r="AJ34" s="27"/>
    </row>
    <row r="35" spans="1:36" s="28" customFormat="1" ht="62.25" customHeight="1">
      <c r="A35" s="32">
        <v>8</v>
      </c>
      <c r="B35" s="114">
        <v>1908</v>
      </c>
      <c r="C35" s="44" t="s">
        <v>72</v>
      </c>
      <c r="D35" s="7"/>
      <c r="E35" s="9" t="s">
        <v>271</v>
      </c>
      <c r="F35" s="109" t="s">
        <v>343</v>
      </c>
      <c r="G35" s="131" t="s">
        <v>340</v>
      </c>
      <c r="H35" s="52" t="s">
        <v>342</v>
      </c>
      <c r="I35" s="157" t="s">
        <v>341</v>
      </c>
      <c r="J35" s="128" t="s">
        <v>91</v>
      </c>
      <c r="K35" s="54" t="s">
        <v>103</v>
      </c>
      <c r="L35" s="7"/>
      <c r="M35" s="75">
        <v>5431868.3329999996</v>
      </c>
      <c r="N35" s="75">
        <f>M35*1.2</f>
        <v>6518241.9995999997</v>
      </c>
      <c r="O35" s="9" t="s">
        <v>99</v>
      </c>
      <c r="P35" s="44" t="s">
        <v>72</v>
      </c>
      <c r="Q35" s="169" t="s">
        <v>95</v>
      </c>
      <c r="R35" s="117">
        <v>43497</v>
      </c>
      <c r="S35" s="177">
        <v>43525</v>
      </c>
      <c r="T35" s="176"/>
      <c r="U35" s="176"/>
      <c r="V35" s="175"/>
      <c r="W35" s="7"/>
      <c r="X35" s="130" t="s">
        <v>340</v>
      </c>
      <c r="Y35" s="44" t="s">
        <v>60</v>
      </c>
      <c r="Z35" s="55">
        <v>796</v>
      </c>
      <c r="AA35" s="52" t="s">
        <v>114</v>
      </c>
      <c r="AB35" s="32">
        <v>1</v>
      </c>
      <c r="AC35" s="52" t="s">
        <v>62</v>
      </c>
      <c r="AD35" s="44" t="s">
        <v>63</v>
      </c>
      <c r="AE35" s="177">
        <v>43525</v>
      </c>
      <c r="AF35" s="177">
        <v>43586</v>
      </c>
      <c r="AG35" s="110">
        <v>43678</v>
      </c>
      <c r="AH35" s="109" t="s">
        <v>90</v>
      </c>
      <c r="AI35" s="27"/>
      <c r="AJ35" s="27"/>
    </row>
    <row r="36" spans="1:36" s="28" customFormat="1" ht="108.75" customHeight="1">
      <c r="A36" s="32">
        <v>8</v>
      </c>
      <c r="B36" s="114">
        <v>1908</v>
      </c>
      <c r="C36" s="44" t="s">
        <v>72</v>
      </c>
      <c r="D36" s="7"/>
      <c r="E36" s="9" t="s">
        <v>271</v>
      </c>
      <c r="F36" s="109" t="s">
        <v>339</v>
      </c>
      <c r="G36" s="179" t="s">
        <v>336</v>
      </c>
      <c r="H36" s="52" t="s">
        <v>338</v>
      </c>
      <c r="I36" s="137" t="s">
        <v>337</v>
      </c>
      <c r="J36" s="128" t="s">
        <v>91</v>
      </c>
      <c r="K36" s="54" t="s">
        <v>103</v>
      </c>
      <c r="L36" s="7"/>
      <c r="M36" s="75">
        <v>10000</v>
      </c>
      <c r="N36" s="75">
        <f>M36</f>
        <v>10000</v>
      </c>
      <c r="O36" s="9" t="s">
        <v>98</v>
      </c>
      <c r="P36" s="44" t="s">
        <v>72</v>
      </c>
      <c r="Q36" s="47" t="s">
        <v>102</v>
      </c>
      <c r="R36" s="117">
        <v>43556</v>
      </c>
      <c r="S36" s="177">
        <v>43586</v>
      </c>
      <c r="T36" s="178"/>
      <c r="U36" s="157"/>
      <c r="V36" s="162"/>
      <c r="W36" s="161"/>
      <c r="X36" s="48" t="s">
        <v>336</v>
      </c>
      <c r="Y36" s="44" t="s">
        <v>60</v>
      </c>
      <c r="Z36" s="55">
        <v>796</v>
      </c>
      <c r="AA36" s="52" t="s">
        <v>114</v>
      </c>
      <c r="AB36" s="32">
        <v>1</v>
      </c>
      <c r="AC36" s="52" t="s">
        <v>62</v>
      </c>
      <c r="AD36" s="44" t="s">
        <v>63</v>
      </c>
      <c r="AE36" s="177">
        <v>43586</v>
      </c>
      <c r="AF36" s="177">
        <v>43587</v>
      </c>
      <c r="AG36" s="177">
        <v>43619</v>
      </c>
      <c r="AH36" s="109" t="s">
        <v>90</v>
      </c>
      <c r="AI36" s="27"/>
      <c r="AJ36" s="27"/>
    </row>
    <row r="37" spans="1:36" s="28" customFormat="1" ht="95.25" customHeight="1">
      <c r="A37" s="143">
        <v>8</v>
      </c>
      <c r="B37" s="114">
        <v>1908</v>
      </c>
      <c r="C37" s="44" t="s">
        <v>72</v>
      </c>
      <c r="D37" s="7"/>
      <c r="E37" s="9" t="s">
        <v>271</v>
      </c>
      <c r="F37" s="109" t="s">
        <v>335</v>
      </c>
      <c r="G37" s="139" t="s">
        <v>334</v>
      </c>
      <c r="H37" s="134" t="s">
        <v>329</v>
      </c>
      <c r="I37" s="133" t="s">
        <v>328</v>
      </c>
      <c r="J37" s="128" t="s">
        <v>91</v>
      </c>
      <c r="K37" s="54" t="s">
        <v>103</v>
      </c>
      <c r="L37" s="7"/>
      <c r="M37" s="75">
        <v>47500</v>
      </c>
      <c r="N37" s="75">
        <f>M37*1.2</f>
        <v>57000</v>
      </c>
      <c r="O37" s="9" t="s">
        <v>98</v>
      </c>
      <c r="P37" s="44" t="s">
        <v>72</v>
      </c>
      <c r="Q37" s="47" t="s">
        <v>102</v>
      </c>
      <c r="R37" s="117">
        <v>43556</v>
      </c>
      <c r="S37" s="111">
        <v>43586</v>
      </c>
      <c r="T37" s="54"/>
      <c r="U37" s="157"/>
      <c r="V37" s="162"/>
      <c r="W37" s="161"/>
      <c r="X37" s="173" t="str">
        <f>G37</f>
        <v>Оказание услуг дератизации и дезинсекции, дезинфекции, лаврицидной обработки</v>
      </c>
      <c r="Y37" s="44" t="s">
        <v>60</v>
      </c>
      <c r="Z37" s="55">
        <v>796</v>
      </c>
      <c r="AA37" s="52" t="s">
        <v>114</v>
      </c>
      <c r="AB37" s="32">
        <v>1</v>
      </c>
      <c r="AC37" s="52" t="s">
        <v>62</v>
      </c>
      <c r="AD37" s="44" t="s">
        <v>63</v>
      </c>
      <c r="AE37" s="177">
        <v>43586</v>
      </c>
      <c r="AF37" s="177">
        <v>43587</v>
      </c>
      <c r="AG37" s="177">
        <v>43680</v>
      </c>
      <c r="AH37" s="109" t="s">
        <v>90</v>
      </c>
      <c r="AI37" s="27"/>
      <c r="AJ37" s="27"/>
    </row>
    <row r="38" spans="1:36" s="28" customFormat="1" ht="99.75" customHeight="1">
      <c r="A38" s="143">
        <v>8</v>
      </c>
      <c r="B38" s="114">
        <v>1908</v>
      </c>
      <c r="C38" s="44" t="s">
        <v>72</v>
      </c>
      <c r="D38" s="7"/>
      <c r="E38" s="9" t="s">
        <v>271</v>
      </c>
      <c r="F38" s="109" t="s">
        <v>333</v>
      </c>
      <c r="G38" s="139" t="s">
        <v>332</v>
      </c>
      <c r="H38" s="134" t="s">
        <v>329</v>
      </c>
      <c r="I38" s="133" t="s">
        <v>328</v>
      </c>
      <c r="J38" s="128" t="s">
        <v>91</v>
      </c>
      <c r="K38" s="54" t="s">
        <v>103</v>
      </c>
      <c r="L38" s="7"/>
      <c r="M38" s="75">
        <v>11666.665999999999</v>
      </c>
      <c r="N38" s="75">
        <f>M38*1.2</f>
        <v>13999.999199999998</v>
      </c>
      <c r="O38" s="9" t="s">
        <v>98</v>
      </c>
      <c r="P38" s="44" t="s">
        <v>72</v>
      </c>
      <c r="Q38" s="47" t="s">
        <v>102</v>
      </c>
      <c r="R38" s="117">
        <v>43556</v>
      </c>
      <c r="S38" s="111">
        <v>43586</v>
      </c>
      <c r="T38" s="54"/>
      <c r="U38" s="157"/>
      <c r="V38" s="162"/>
      <c r="W38" s="161"/>
      <c r="X38" s="173" t="s">
        <v>332</v>
      </c>
      <c r="Y38" s="44" t="s">
        <v>60</v>
      </c>
      <c r="Z38" s="55">
        <v>796</v>
      </c>
      <c r="AA38" s="52" t="s">
        <v>114</v>
      </c>
      <c r="AB38" s="32">
        <v>1</v>
      </c>
      <c r="AC38" s="52" t="s">
        <v>62</v>
      </c>
      <c r="AD38" s="44" t="s">
        <v>63</v>
      </c>
      <c r="AE38" s="177">
        <v>43586</v>
      </c>
      <c r="AF38" s="177">
        <v>43587</v>
      </c>
      <c r="AG38" s="177">
        <v>43619</v>
      </c>
      <c r="AH38" s="109" t="s">
        <v>90</v>
      </c>
      <c r="AI38" s="27"/>
      <c r="AJ38" s="27"/>
    </row>
    <row r="39" spans="1:36" s="28" customFormat="1" ht="96.75" customHeight="1">
      <c r="A39" s="143">
        <v>8</v>
      </c>
      <c r="B39" s="114">
        <v>1908</v>
      </c>
      <c r="C39" s="44" t="s">
        <v>72</v>
      </c>
      <c r="D39" s="7"/>
      <c r="E39" s="9" t="s">
        <v>271</v>
      </c>
      <c r="F39" s="109" t="s">
        <v>168</v>
      </c>
      <c r="G39" s="139" t="s">
        <v>331</v>
      </c>
      <c r="H39" s="134" t="s">
        <v>329</v>
      </c>
      <c r="I39" s="133" t="s">
        <v>328</v>
      </c>
      <c r="J39" s="128" t="s">
        <v>91</v>
      </c>
      <c r="K39" s="54" t="s">
        <v>103</v>
      </c>
      <c r="L39" s="7"/>
      <c r="M39" s="75">
        <v>7500</v>
      </c>
      <c r="N39" s="75">
        <f>M39*1.2</f>
        <v>9000</v>
      </c>
      <c r="O39" s="9" t="s">
        <v>98</v>
      </c>
      <c r="P39" s="44" t="s">
        <v>72</v>
      </c>
      <c r="Q39" s="47" t="s">
        <v>102</v>
      </c>
      <c r="R39" s="117">
        <v>43556</v>
      </c>
      <c r="S39" s="111">
        <v>43586</v>
      </c>
      <c r="T39" s="54"/>
      <c r="U39" s="157"/>
      <c r="V39" s="162"/>
      <c r="W39" s="161"/>
      <c r="X39" s="173" t="s">
        <v>331</v>
      </c>
      <c r="Y39" s="44" t="s">
        <v>60</v>
      </c>
      <c r="Z39" s="55">
        <v>796</v>
      </c>
      <c r="AA39" s="52" t="s">
        <v>114</v>
      </c>
      <c r="AB39" s="32">
        <v>1</v>
      </c>
      <c r="AC39" s="52" t="s">
        <v>62</v>
      </c>
      <c r="AD39" s="44" t="s">
        <v>63</v>
      </c>
      <c r="AE39" s="177">
        <v>43586</v>
      </c>
      <c r="AF39" s="177">
        <v>43587</v>
      </c>
      <c r="AG39" s="177">
        <v>43619</v>
      </c>
      <c r="AH39" s="109" t="s">
        <v>90</v>
      </c>
      <c r="AI39" s="27"/>
      <c r="AJ39" s="27"/>
    </row>
    <row r="40" spans="1:36" s="28" customFormat="1" ht="93" customHeight="1">
      <c r="A40" s="143">
        <v>8</v>
      </c>
      <c r="B40" s="114">
        <v>1908</v>
      </c>
      <c r="C40" s="44" t="s">
        <v>72</v>
      </c>
      <c r="D40" s="7"/>
      <c r="E40" s="9" t="s">
        <v>271</v>
      </c>
      <c r="F40" s="109" t="s">
        <v>330</v>
      </c>
      <c r="G40" s="139" t="s">
        <v>327</v>
      </c>
      <c r="H40" s="134" t="s">
        <v>329</v>
      </c>
      <c r="I40" s="133" t="s">
        <v>328</v>
      </c>
      <c r="J40" s="128" t="s">
        <v>91</v>
      </c>
      <c r="K40" s="54" t="s">
        <v>103</v>
      </c>
      <c r="L40" s="7"/>
      <c r="M40" s="75">
        <v>8333.3330000000005</v>
      </c>
      <c r="N40" s="75">
        <f>M40*1.2</f>
        <v>9999.999600000001</v>
      </c>
      <c r="O40" s="9" t="s">
        <v>98</v>
      </c>
      <c r="P40" s="44" t="s">
        <v>72</v>
      </c>
      <c r="Q40" s="47" t="s">
        <v>102</v>
      </c>
      <c r="R40" s="117">
        <v>43556</v>
      </c>
      <c r="S40" s="111">
        <v>43586</v>
      </c>
      <c r="T40" s="54"/>
      <c r="U40" s="157"/>
      <c r="V40" s="162"/>
      <c r="W40" s="161"/>
      <c r="X40" s="173" t="s">
        <v>327</v>
      </c>
      <c r="Y40" s="44" t="s">
        <v>60</v>
      </c>
      <c r="Z40" s="55">
        <v>796</v>
      </c>
      <c r="AA40" s="52" t="s">
        <v>114</v>
      </c>
      <c r="AB40" s="32">
        <v>1</v>
      </c>
      <c r="AC40" s="52" t="s">
        <v>62</v>
      </c>
      <c r="AD40" s="44" t="s">
        <v>63</v>
      </c>
      <c r="AE40" s="177">
        <v>43586</v>
      </c>
      <c r="AF40" s="177">
        <v>43587</v>
      </c>
      <c r="AG40" s="177">
        <v>43619</v>
      </c>
      <c r="AH40" s="109" t="s">
        <v>90</v>
      </c>
      <c r="AI40" s="27"/>
      <c r="AJ40" s="27"/>
    </row>
    <row r="41" spans="1:36" s="28" customFormat="1" ht="33" customHeight="1">
      <c r="A41" s="143">
        <v>8</v>
      </c>
      <c r="B41" s="114">
        <v>1908</v>
      </c>
      <c r="C41" s="44" t="s">
        <v>72</v>
      </c>
      <c r="D41" s="7"/>
      <c r="E41" s="9" t="s">
        <v>271</v>
      </c>
      <c r="F41" s="109" t="s">
        <v>326</v>
      </c>
      <c r="G41" s="146" t="s">
        <v>323</v>
      </c>
      <c r="H41" s="134" t="s">
        <v>325</v>
      </c>
      <c r="I41" s="133" t="s">
        <v>324</v>
      </c>
      <c r="J41" s="128" t="s">
        <v>91</v>
      </c>
      <c r="K41" s="54" t="s">
        <v>103</v>
      </c>
      <c r="L41" s="7"/>
      <c r="M41" s="75">
        <v>161778</v>
      </c>
      <c r="N41" s="75">
        <f>M41</f>
        <v>161778</v>
      </c>
      <c r="O41" s="163" t="s">
        <v>94</v>
      </c>
      <c r="P41" s="44" t="s">
        <v>72</v>
      </c>
      <c r="Q41" s="169" t="s">
        <v>95</v>
      </c>
      <c r="R41" s="117">
        <v>43497</v>
      </c>
      <c r="S41" s="111">
        <v>43525</v>
      </c>
      <c r="T41" s="176"/>
      <c r="U41" s="176"/>
      <c r="V41" s="175"/>
      <c r="W41" s="7"/>
      <c r="X41" s="138" t="s">
        <v>323</v>
      </c>
      <c r="Y41" s="44" t="s">
        <v>60</v>
      </c>
      <c r="Z41" s="55">
        <v>796</v>
      </c>
      <c r="AA41" s="52" t="s">
        <v>114</v>
      </c>
      <c r="AB41" s="32">
        <v>1</v>
      </c>
      <c r="AC41" s="52" t="s">
        <v>62</v>
      </c>
      <c r="AD41" s="44" t="s">
        <v>63</v>
      </c>
      <c r="AE41" s="111">
        <v>43525</v>
      </c>
      <c r="AF41" s="111">
        <v>43586</v>
      </c>
      <c r="AG41" s="110">
        <v>43678</v>
      </c>
      <c r="AH41" s="109" t="s">
        <v>90</v>
      </c>
      <c r="AI41" s="27"/>
      <c r="AJ41" s="27"/>
    </row>
    <row r="42" spans="1:36" s="28" customFormat="1" ht="33.75" customHeight="1">
      <c r="A42" s="143">
        <v>8</v>
      </c>
      <c r="B42" s="114">
        <v>1908</v>
      </c>
      <c r="C42" s="44" t="s">
        <v>72</v>
      </c>
      <c r="D42" s="7"/>
      <c r="E42" s="9" t="s">
        <v>271</v>
      </c>
      <c r="F42" s="109" t="s">
        <v>322</v>
      </c>
      <c r="G42" s="146" t="s">
        <v>319</v>
      </c>
      <c r="H42" s="134" t="s">
        <v>321</v>
      </c>
      <c r="I42" s="133" t="s">
        <v>320</v>
      </c>
      <c r="J42" s="128" t="s">
        <v>91</v>
      </c>
      <c r="K42" s="54" t="s">
        <v>103</v>
      </c>
      <c r="L42" s="7"/>
      <c r="M42" s="75">
        <v>40000</v>
      </c>
      <c r="N42" s="75">
        <f>M42*1.2</f>
        <v>48000</v>
      </c>
      <c r="O42" s="9" t="s">
        <v>98</v>
      </c>
      <c r="P42" s="44" t="s">
        <v>72</v>
      </c>
      <c r="Q42" s="47" t="s">
        <v>102</v>
      </c>
      <c r="R42" s="117">
        <v>43525</v>
      </c>
      <c r="S42" s="111">
        <v>43556</v>
      </c>
      <c r="T42" s="176"/>
      <c r="U42" s="176"/>
      <c r="V42" s="175"/>
      <c r="W42" s="7"/>
      <c r="X42" s="145" t="s">
        <v>319</v>
      </c>
      <c r="Y42" s="44" t="s">
        <v>60</v>
      </c>
      <c r="Z42" s="55">
        <v>796</v>
      </c>
      <c r="AA42" s="52" t="s">
        <v>114</v>
      </c>
      <c r="AB42" s="32">
        <v>1</v>
      </c>
      <c r="AC42" s="52" t="s">
        <v>62</v>
      </c>
      <c r="AD42" s="44" t="s">
        <v>63</v>
      </c>
      <c r="AE42" s="111">
        <v>43556</v>
      </c>
      <c r="AF42" s="111">
        <v>43587</v>
      </c>
      <c r="AG42" s="110">
        <v>43647</v>
      </c>
      <c r="AH42" s="109" t="s">
        <v>90</v>
      </c>
      <c r="AI42" s="27"/>
      <c r="AJ42" s="27"/>
    </row>
    <row r="43" spans="1:36" s="28" customFormat="1" ht="46.5" customHeight="1">
      <c r="A43" s="143">
        <v>8</v>
      </c>
      <c r="B43" s="114">
        <v>1908</v>
      </c>
      <c r="C43" s="44" t="s">
        <v>72</v>
      </c>
      <c r="D43" s="7"/>
      <c r="E43" s="9" t="s">
        <v>271</v>
      </c>
      <c r="F43" s="109" t="s">
        <v>318</v>
      </c>
      <c r="G43" s="146" t="s">
        <v>315</v>
      </c>
      <c r="H43" s="134" t="s">
        <v>317</v>
      </c>
      <c r="I43" s="133" t="s">
        <v>316</v>
      </c>
      <c r="J43" s="128" t="s">
        <v>91</v>
      </c>
      <c r="K43" s="54" t="s">
        <v>103</v>
      </c>
      <c r="L43" s="7"/>
      <c r="M43" s="75">
        <v>156000</v>
      </c>
      <c r="N43" s="75">
        <f>M43*1.2</f>
        <v>187200</v>
      </c>
      <c r="O43" s="163" t="s">
        <v>94</v>
      </c>
      <c r="P43" s="44" t="s">
        <v>72</v>
      </c>
      <c r="Q43" s="169" t="s">
        <v>95</v>
      </c>
      <c r="R43" s="117">
        <v>43556</v>
      </c>
      <c r="S43" s="111">
        <v>43586</v>
      </c>
      <c r="T43" s="176"/>
      <c r="U43" s="176"/>
      <c r="V43" s="175"/>
      <c r="W43" s="7"/>
      <c r="X43" s="138" t="s">
        <v>315</v>
      </c>
      <c r="Y43" s="44" t="s">
        <v>60</v>
      </c>
      <c r="Z43" s="55">
        <v>796</v>
      </c>
      <c r="AA43" s="52" t="s">
        <v>114</v>
      </c>
      <c r="AB43" s="32">
        <v>1</v>
      </c>
      <c r="AC43" s="52" t="s">
        <v>62</v>
      </c>
      <c r="AD43" s="44" t="s">
        <v>63</v>
      </c>
      <c r="AE43" s="111">
        <v>43586</v>
      </c>
      <c r="AF43" s="111">
        <v>43617</v>
      </c>
      <c r="AG43" s="110">
        <v>43678</v>
      </c>
      <c r="AH43" s="109" t="s">
        <v>90</v>
      </c>
      <c r="AI43" s="27"/>
      <c r="AJ43" s="27"/>
    </row>
    <row r="44" spans="1:36" s="28" customFormat="1" ht="103.5" customHeight="1">
      <c r="A44" s="143">
        <v>8</v>
      </c>
      <c r="B44" s="114">
        <v>1908</v>
      </c>
      <c r="C44" s="44" t="s">
        <v>72</v>
      </c>
      <c r="D44" s="7"/>
      <c r="E44" s="9" t="s">
        <v>271</v>
      </c>
      <c r="F44" s="109" t="s">
        <v>314</v>
      </c>
      <c r="G44" s="135" t="s">
        <v>313</v>
      </c>
      <c r="H44" s="134" t="s">
        <v>312</v>
      </c>
      <c r="I44" s="133" t="s">
        <v>311</v>
      </c>
      <c r="J44" s="128" t="s">
        <v>91</v>
      </c>
      <c r="K44" s="54" t="s">
        <v>103</v>
      </c>
      <c r="L44" s="7"/>
      <c r="M44" s="75">
        <v>6000</v>
      </c>
      <c r="N44" s="75">
        <f t="shared" ref="N44:N49" si="1">M44</f>
        <v>6000</v>
      </c>
      <c r="O44" s="9" t="s">
        <v>98</v>
      </c>
      <c r="P44" s="44" t="s">
        <v>72</v>
      </c>
      <c r="Q44" s="54" t="s">
        <v>102</v>
      </c>
      <c r="R44" s="117">
        <v>43556</v>
      </c>
      <c r="S44" s="111">
        <v>43586</v>
      </c>
      <c r="T44" s="54"/>
      <c r="U44" s="54"/>
      <c r="V44" s="130"/>
      <c r="W44" s="32"/>
      <c r="X44" s="138" t="str">
        <f>G44</f>
        <v>Оказание услуг по реагированию на сообщения о срабатывании тревожной сигнализации на подключенных к пультам централизованного наблюдения объектах</v>
      </c>
      <c r="Y44" s="44" t="s">
        <v>60</v>
      </c>
      <c r="Z44" s="55">
        <v>796</v>
      </c>
      <c r="AA44" s="52" t="s">
        <v>114</v>
      </c>
      <c r="AB44" s="32">
        <v>1</v>
      </c>
      <c r="AC44" s="52" t="s">
        <v>62</v>
      </c>
      <c r="AD44" s="44" t="s">
        <v>63</v>
      </c>
      <c r="AE44" s="111">
        <v>43586</v>
      </c>
      <c r="AF44" s="111">
        <v>43617</v>
      </c>
      <c r="AG44" s="110">
        <v>43707</v>
      </c>
      <c r="AH44" s="109" t="s">
        <v>90</v>
      </c>
      <c r="AI44" s="27"/>
      <c r="AJ44" s="27"/>
    </row>
    <row r="45" spans="1:36" s="28" customFormat="1" ht="39" customHeight="1">
      <c r="A45" s="143">
        <v>8</v>
      </c>
      <c r="B45" s="114">
        <v>1908</v>
      </c>
      <c r="C45" s="44" t="s">
        <v>72</v>
      </c>
      <c r="D45" s="7"/>
      <c r="E45" s="9" t="s">
        <v>271</v>
      </c>
      <c r="F45" s="109" t="s">
        <v>310</v>
      </c>
      <c r="G45" s="138" t="s">
        <v>309</v>
      </c>
      <c r="H45" s="134" t="s">
        <v>302</v>
      </c>
      <c r="I45" s="133" t="s">
        <v>301</v>
      </c>
      <c r="J45" s="128" t="s">
        <v>91</v>
      </c>
      <c r="K45" s="54" t="s">
        <v>103</v>
      </c>
      <c r="L45" s="7"/>
      <c r="M45" s="75">
        <v>4000</v>
      </c>
      <c r="N45" s="75">
        <f t="shared" si="1"/>
        <v>4000</v>
      </c>
      <c r="O45" s="9" t="s">
        <v>98</v>
      </c>
      <c r="P45" s="44" t="s">
        <v>72</v>
      </c>
      <c r="Q45" s="47" t="s">
        <v>102</v>
      </c>
      <c r="R45" s="117">
        <v>43525</v>
      </c>
      <c r="S45" s="111">
        <v>43556</v>
      </c>
      <c r="T45" s="176"/>
      <c r="U45" s="176"/>
      <c r="V45" s="175"/>
      <c r="W45" s="7"/>
      <c r="X45" s="138" t="str">
        <f>G45</f>
        <v>Оказание услуг по обучению персонала по охране труда</v>
      </c>
      <c r="Y45" s="44" t="s">
        <v>60</v>
      </c>
      <c r="Z45" s="55">
        <v>796</v>
      </c>
      <c r="AA45" s="52" t="s">
        <v>114</v>
      </c>
      <c r="AB45" s="32">
        <v>1</v>
      </c>
      <c r="AC45" s="52" t="s">
        <v>62</v>
      </c>
      <c r="AD45" s="44" t="s">
        <v>63</v>
      </c>
      <c r="AE45" s="111">
        <v>43556</v>
      </c>
      <c r="AF45" s="111">
        <v>43556</v>
      </c>
      <c r="AG45" s="110">
        <v>43615</v>
      </c>
      <c r="AH45" s="109" t="s">
        <v>90</v>
      </c>
      <c r="AI45" s="27"/>
      <c r="AJ45" s="27"/>
    </row>
    <row r="46" spans="1:36" s="28" customFormat="1" ht="105" customHeight="1">
      <c r="A46" s="143">
        <v>8</v>
      </c>
      <c r="B46" s="114">
        <v>1908</v>
      </c>
      <c r="C46" s="44" t="s">
        <v>72</v>
      </c>
      <c r="D46" s="7"/>
      <c r="E46" s="9" t="s">
        <v>271</v>
      </c>
      <c r="F46" s="109" t="s">
        <v>308</v>
      </c>
      <c r="G46" s="135" t="s">
        <v>307</v>
      </c>
      <c r="H46" s="134" t="s">
        <v>302</v>
      </c>
      <c r="I46" s="133" t="s">
        <v>301</v>
      </c>
      <c r="J46" s="128" t="s">
        <v>91</v>
      </c>
      <c r="K46" s="54" t="s">
        <v>103</v>
      </c>
      <c r="L46" s="7"/>
      <c r="M46" s="75">
        <v>7000</v>
      </c>
      <c r="N46" s="75">
        <f t="shared" si="1"/>
        <v>7000</v>
      </c>
      <c r="O46" s="9" t="s">
        <v>98</v>
      </c>
      <c r="P46" s="44" t="s">
        <v>72</v>
      </c>
      <c r="Q46" s="47" t="s">
        <v>102</v>
      </c>
      <c r="R46" s="117">
        <v>43556</v>
      </c>
      <c r="S46" s="111">
        <v>43586</v>
      </c>
      <c r="T46" s="54"/>
      <c r="U46" s="54"/>
      <c r="V46" s="162"/>
      <c r="W46" s="161"/>
      <c r="X46" s="138" t="s">
        <v>307</v>
      </c>
      <c r="Y46" s="44" t="s">
        <v>60</v>
      </c>
      <c r="Z46" s="55">
        <v>796</v>
      </c>
      <c r="AA46" s="52" t="s">
        <v>114</v>
      </c>
      <c r="AB46" s="32">
        <v>1</v>
      </c>
      <c r="AC46" s="52" t="s">
        <v>62</v>
      </c>
      <c r="AD46" s="44" t="s">
        <v>63</v>
      </c>
      <c r="AE46" s="111">
        <v>43586</v>
      </c>
      <c r="AF46" s="111">
        <v>43587</v>
      </c>
      <c r="AG46" s="111">
        <v>43588</v>
      </c>
      <c r="AH46" s="109" t="s">
        <v>90</v>
      </c>
      <c r="AI46" s="27"/>
      <c r="AJ46" s="27"/>
    </row>
    <row r="47" spans="1:36" s="28" customFormat="1" ht="44.25" customHeight="1">
      <c r="A47" s="143">
        <v>8</v>
      </c>
      <c r="B47" s="114">
        <v>1908</v>
      </c>
      <c r="C47" s="44" t="s">
        <v>72</v>
      </c>
      <c r="D47" s="7"/>
      <c r="E47" s="9" t="s">
        <v>271</v>
      </c>
      <c r="F47" s="109" t="s">
        <v>306</v>
      </c>
      <c r="G47" s="135" t="s">
        <v>305</v>
      </c>
      <c r="H47" s="134" t="s">
        <v>302</v>
      </c>
      <c r="I47" s="133" t="s">
        <v>301</v>
      </c>
      <c r="J47" s="128" t="s">
        <v>91</v>
      </c>
      <c r="K47" s="54" t="s">
        <v>103</v>
      </c>
      <c r="L47" s="7"/>
      <c r="M47" s="75">
        <v>4000</v>
      </c>
      <c r="N47" s="75">
        <f t="shared" si="1"/>
        <v>4000</v>
      </c>
      <c r="O47" s="9" t="s">
        <v>98</v>
      </c>
      <c r="P47" s="44" t="s">
        <v>72</v>
      </c>
      <c r="Q47" s="47" t="s">
        <v>102</v>
      </c>
      <c r="R47" s="117">
        <v>43525</v>
      </c>
      <c r="S47" s="111">
        <v>43556</v>
      </c>
      <c r="T47" s="176"/>
      <c r="U47" s="176"/>
      <c r="V47" s="175"/>
      <c r="W47" s="7"/>
      <c r="X47" s="138" t="s">
        <v>305</v>
      </c>
      <c r="Y47" s="44" t="s">
        <v>60</v>
      </c>
      <c r="Z47" s="55">
        <v>796</v>
      </c>
      <c r="AA47" s="52" t="s">
        <v>114</v>
      </c>
      <c r="AB47" s="32">
        <v>1</v>
      </c>
      <c r="AC47" s="52" t="s">
        <v>62</v>
      </c>
      <c r="AD47" s="44" t="s">
        <v>63</v>
      </c>
      <c r="AE47" s="111">
        <v>43556</v>
      </c>
      <c r="AF47" s="111">
        <v>43557</v>
      </c>
      <c r="AG47" s="110">
        <v>43615</v>
      </c>
      <c r="AH47" s="109" t="s">
        <v>90</v>
      </c>
      <c r="AI47" s="27"/>
      <c r="AJ47" s="27"/>
    </row>
    <row r="48" spans="1:36" s="28" customFormat="1" ht="44.25" customHeight="1">
      <c r="A48" s="143">
        <v>8</v>
      </c>
      <c r="B48" s="114">
        <v>1908</v>
      </c>
      <c r="C48" s="44" t="s">
        <v>72</v>
      </c>
      <c r="D48" s="7"/>
      <c r="E48" s="9" t="s">
        <v>271</v>
      </c>
      <c r="F48" s="109" t="s">
        <v>304</v>
      </c>
      <c r="G48" s="135" t="s">
        <v>303</v>
      </c>
      <c r="H48" s="134" t="s">
        <v>302</v>
      </c>
      <c r="I48" s="133" t="s">
        <v>301</v>
      </c>
      <c r="J48" s="128" t="s">
        <v>91</v>
      </c>
      <c r="K48" s="54" t="s">
        <v>103</v>
      </c>
      <c r="L48" s="7"/>
      <c r="M48" s="75">
        <v>1500</v>
      </c>
      <c r="N48" s="158">
        <f t="shared" si="1"/>
        <v>1500</v>
      </c>
      <c r="O48" s="25" t="s">
        <v>98</v>
      </c>
      <c r="P48" s="44" t="s">
        <v>72</v>
      </c>
      <c r="Q48" s="47" t="s">
        <v>102</v>
      </c>
      <c r="R48" s="117">
        <v>43556</v>
      </c>
      <c r="S48" s="111">
        <v>43586</v>
      </c>
      <c r="T48" s="176"/>
      <c r="U48" s="176"/>
      <c r="V48" s="175"/>
      <c r="W48" s="7"/>
      <c r="X48" s="173" t="str">
        <f>G48</f>
        <v>Оказание услуг по дополнительному педогогическому образованию</v>
      </c>
      <c r="Y48" s="44" t="s">
        <v>60</v>
      </c>
      <c r="Z48" s="55">
        <v>796</v>
      </c>
      <c r="AA48" s="52" t="s">
        <v>114</v>
      </c>
      <c r="AB48" s="32">
        <v>1</v>
      </c>
      <c r="AC48" s="52" t="s">
        <v>62</v>
      </c>
      <c r="AD48" s="44" t="s">
        <v>63</v>
      </c>
      <c r="AE48" s="111">
        <v>43586</v>
      </c>
      <c r="AF48" s="111">
        <v>43587</v>
      </c>
      <c r="AG48" s="110">
        <v>43588</v>
      </c>
      <c r="AH48" s="109" t="s">
        <v>90</v>
      </c>
      <c r="AI48" s="27"/>
      <c r="AJ48" s="27"/>
    </row>
    <row r="49" spans="1:36" s="28" customFormat="1" ht="112.5" customHeight="1">
      <c r="A49" s="143">
        <v>8</v>
      </c>
      <c r="B49" s="114">
        <v>1908</v>
      </c>
      <c r="C49" s="44" t="s">
        <v>72</v>
      </c>
      <c r="D49" s="7"/>
      <c r="E49" s="9" t="s">
        <v>271</v>
      </c>
      <c r="F49" s="109" t="s">
        <v>300</v>
      </c>
      <c r="G49" s="139" t="s">
        <v>299</v>
      </c>
      <c r="H49" s="134" t="s">
        <v>298</v>
      </c>
      <c r="I49" s="133" t="s">
        <v>297</v>
      </c>
      <c r="J49" s="128" t="s">
        <v>91</v>
      </c>
      <c r="K49" s="54" t="s">
        <v>103</v>
      </c>
      <c r="L49" s="7"/>
      <c r="M49" s="75">
        <v>12500</v>
      </c>
      <c r="N49" s="75">
        <f t="shared" si="1"/>
        <v>12500</v>
      </c>
      <c r="O49" s="9" t="s">
        <v>98</v>
      </c>
      <c r="P49" s="44" t="s">
        <v>72</v>
      </c>
      <c r="Q49" s="47" t="s">
        <v>102</v>
      </c>
      <c r="R49" s="117">
        <v>43556</v>
      </c>
      <c r="S49" s="111">
        <v>43586</v>
      </c>
      <c r="T49" s="54"/>
      <c r="U49" s="157"/>
      <c r="V49" s="174"/>
      <c r="W49" s="161"/>
      <c r="X49" s="173" t="str">
        <f>G49</f>
        <v>Оказание услуг по абонентскому обслуживанию по обработке фискальных данных ККТ (продление)</v>
      </c>
      <c r="Y49" s="44" t="s">
        <v>60</v>
      </c>
      <c r="Z49" s="55">
        <v>796</v>
      </c>
      <c r="AA49" s="52" t="s">
        <v>114</v>
      </c>
      <c r="AB49" s="32">
        <v>1</v>
      </c>
      <c r="AC49" s="52" t="s">
        <v>62</v>
      </c>
      <c r="AD49" s="44" t="s">
        <v>63</v>
      </c>
      <c r="AE49" s="111">
        <v>43586</v>
      </c>
      <c r="AF49" s="111">
        <v>43587</v>
      </c>
      <c r="AG49" s="110">
        <v>43678</v>
      </c>
      <c r="AH49" s="109" t="s">
        <v>90</v>
      </c>
      <c r="AI49" s="27"/>
      <c r="AJ49" s="27"/>
    </row>
    <row r="50" spans="1:36" s="28" customFormat="1" ht="102.75" customHeight="1">
      <c r="A50" s="143">
        <v>8</v>
      </c>
      <c r="B50" s="114">
        <v>1908</v>
      </c>
      <c r="C50" s="44" t="s">
        <v>72</v>
      </c>
      <c r="D50" s="7"/>
      <c r="E50" s="9" t="s">
        <v>271</v>
      </c>
      <c r="F50" s="109" t="s">
        <v>296</v>
      </c>
      <c r="G50" s="135" t="s">
        <v>293</v>
      </c>
      <c r="H50" s="134" t="s">
        <v>295</v>
      </c>
      <c r="I50" s="133" t="s">
        <v>294</v>
      </c>
      <c r="J50" s="128" t="s">
        <v>91</v>
      </c>
      <c r="K50" s="54" t="s">
        <v>103</v>
      </c>
      <c r="L50" s="7"/>
      <c r="M50" s="75">
        <v>54486.665999999997</v>
      </c>
      <c r="N50" s="75">
        <f>M50*1.2</f>
        <v>65383.999199999991</v>
      </c>
      <c r="O50" s="9" t="s">
        <v>98</v>
      </c>
      <c r="P50" s="44" t="s">
        <v>72</v>
      </c>
      <c r="Q50" s="47" t="s">
        <v>102</v>
      </c>
      <c r="R50" s="117">
        <v>43556</v>
      </c>
      <c r="S50" s="111">
        <v>43586</v>
      </c>
      <c r="T50" s="54"/>
      <c r="U50" s="54"/>
      <c r="V50" s="162"/>
      <c r="W50" s="161"/>
      <c r="X50" s="138" t="s">
        <v>293</v>
      </c>
      <c r="Y50" s="44" t="s">
        <v>60</v>
      </c>
      <c r="Z50" s="55">
        <v>796</v>
      </c>
      <c r="AA50" s="52" t="s">
        <v>114</v>
      </c>
      <c r="AB50" s="32">
        <v>1</v>
      </c>
      <c r="AC50" s="52" t="s">
        <v>62</v>
      </c>
      <c r="AD50" s="44" t="s">
        <v>63</v>
      </c>
      <c r="AE50" s="111">
        <v>43586</v>
      </c>
      <c r="AF50" s="111">
        <v>43587</v>
      </c>
      <c r="AG50" s="110">
        <v>43708</v>
      </c>
      <c r="AH50" s="109" t="s">
        <v>90</v>
      </c>
      <c r="AI50" s="27"/>
      <c r="AJ50" s="27"/>
    </row>
    <row r="51" spans="1:36" s="28" customFormat="1" ht="75.75" customHeight="1">
      <c r="A51" s="143">
        <v>8</v>
      </c>
      <c r="B51" s="114">
        <v>1908</v>
      </c>
      <c r="C51" s="44" t="s">
        <v>72</v>
      </c>
      <c r="D51" s="7"/>
      <c r="E51" s="9" t="s">
        <v>271</v>
      </c>
      <c r="F51" s="109" t="s">
        <v>292</v>
      </c>
      <c r="G51" s="135" t="s">
        <v>291</v>
      </c>
      <c r="H51" s="52" t="s">
        <v>290</v>
      </c>
      <c r="I51" s="160" t="s">
        <v>289</v>
      </c>
      <c r="J51" s="128" t="s">
        <v>91</v>
      </c>
      <c r="K51" s="54" t="s">
        <v>103</v>
      </c>
      <c r="L51" s="7"/>
      <c r="M51" s="75">
        <v>9166.6659999999993</v>
      </c>
      <c r="N51" s="75">
        <f>M51*1.2</f>
        <v>10999.999199999998</v>
      </c>
      <c r="O51" s="9" t="s">
        <v>98</v>
      </c>
      <c r="P51" s="44" t="s">
        <v>72</v>
      </c>
      <c r="Q51" s="47" t="s">
        <v>102</v>
      </c>
      <c r="R51" s="117">
        <v>43556</v>
      </c>
      <c r="S51" s="111">
        <v>43586</v>
      </c>
      <c r="T51" s="54"/>
      <c r="U51" s="54"/>
      <c r="V51" s="162"/>
      <c r="W51" s="161"/>
      <c r="X51" s="138" t="str">
        <f t="shared" ref="X51:X57" si="2">G51</f>
        <v>Оказание услуг по перезарядке огнетушителей</v>
      </c>
      <c r="Y51" s="44" t="s">
        <v>60</v>
      </c>
      <c r="Z51" s="55">
        <v>796</v>
      </c>
      <c r="AA51" s="52" t="s">
        <v>114</v>
      </c>
      <c r="AB51" s="32">
        <v>1</v>
      </c>
      <c r="AC51" s="52" t="s">
        <v>62</v>
      </c>
      <c r="AD51" s="44" t="s">
        <v>63</v>
      </c>
      <c r="AE51" s="111">
        <v>43586</v>
      </c>
      <c r="AF51" s="111">
        <v>43587</v>
      </c>
      <c r="AG51" s="110">
        <v>43615</v>
      </c>
      <c r="AH51" s="109" t="s">
        <v>90</v>
      </c>
      <c r="AI51" s="27"/>
      <c r="AJ51" s="27"/>
    </row>
    <row r="52" spans="1:36" s="28" customFormat="1" ht="116.25" customHeight="1">
      <c r="A52" s="143">
        <v>8</v>
      </c>
      <c r="B52" s="114">
        <v>1908</v>
      </c>
      <c r="C52" s="44" t="s">
        <v>72</v>
      </c>
      <c r="D52" s="7"/>
      <c r="E52" s="9" t="s">
        <v>271</v>
      </c>
      <c r="F52" s="109" t="s">
        <v>288</v>
      </c>
      <c r="G52" s="172" t="s">
        <v>287</v>
      </c>
      <c r="H52" s="134" t="s">
        <v>284</v>
      </c>
      <c r="I52" s="113" t="s">
        <v>283</v>
      </c>
      <c r="J52" s="128" t="s">
        <v>91</v>
      </c>
      <c r="K52" s="54" t="s">
        <v>103</v>
      </c>
      <c r="L52" s="7"/>
      <c r="M52" s="75">
        <v>37500</v>
      </c>
      <c r="N52" s="75">
        <f>M52*1.2</f>
        <v>45000</v>
      </c>
      <c r="O52" s="9" t="s">
        <v>98</v>
      </c>
      <c r="P52" s="44" t="s">
        <v>72</v>
      </c>
      <c r="Q52" s="47" t="s">
        <v>102</v>
      </c>
      <c r="R52" s="117">
        <v>43497</v>
      </c>
      <c r="S52" s="111">
        <v>43525</v>
      </c>
      <c r="T52" s="54"/>
      <c r="U52" s="54"/>
      <c r="V52" s="162"/>
      <c r="W52" s="161"/>
      <c r="X52" s="138" t="str">
        <f t="shared" si="2"/>
        <v>Оказание услуг по разработке Проекта нормативов образования отходов и лимитов на их размещение (ПНООЛР), включая паспорта отходов 1-5 класса опасности, согласование в Департаменте Росприроднадзора по Республике Мордовия и получение Документа об утверждении нормативов образования отходов и лимитов на их размещение для одного объекта заказчика</v>
      </c>
      <c r="Y52" s="44" t="s">
        <v>60</v>
      </c>
      <c r="Z52" s="55">
        <v>796</v>
      </c>
      <c r="AA52" s="52" t="s">
        <v>114</v>
      </c>
      <c r="AB52" s="32">
        <v>1</v>
      </c>
      <c r="AC52" s="52" t="s">
        <v>62</v>
      </c>
      <c r="AD52" s="44" t="s">
        <v>63</v>
      </c>
      <c r="AE52" s="111">
        <v>43554</v>
      </c>
      <c r="AF52" s="111">
        <v>43556</v>
      </c>
      <c r="AG52" s="110">
        <v>43615</v>
      </c>
      <c r="AH52" s="109" t="s">
        <v>90</v>
      </c>
      <c r="AI52" s="27"/>
      <c r="AJ52" s="27"/>
    </row>
    <row r="53" spans="1:36" s="28" customFormat="1" ht="75.75" customHeight="1">
      <c r="A53" s="143">
        <v>8</v>
      </c>
      <c r="B53" s="114">
        <v>1908</v>
      </c>
      <c r="C53" s="44" t="s">
        <v>72</v>
      </c>
      <c r="D53" s="7"/>
      <c r="E53" s="9" t="s">
        <v>271</v>
      </c>
      <c r="F53" s="109" t="s">
        <v>286</v>
      </c>
      <c r="G53" s="135" t="s">
        <v>285</v>
      </c>
      <c r="H53" s="134" t="s">
        <v>284</v>
      </c>
      <c r="I53" s="113" t="s">
        <v>283</v>
      </c>
      <c r="J53" s="128" t="s">
        <v>91</v>
      </c>
      <c r="K53" s="54" t="s">
        <v>103</v>
      </c>
      <c r="L53" s="7"/>
      <c r="M53" s="75">
        <v>37500</v>
      </c>
      <c r="N53" s="75">
        <f>M53*1.2</f>
        <v>45000</v>
      </c>
      <c r="O53" s="9" t="s">
        <v>98</v>
      </c>
      <c r="P53" s="44" t="s">
        <v>72</v>
      </c>
      <c r="Q53" s="47" t="s">
        <v>102</v>
      </c>
      <c r="R53" s="117">
        <v>43497</v>
      </c>
      <c r="S53" s="111">
        <v>43525</v>
      </c>
      <c r="T53" s="54"/>
      <c r="U53" s="54"/>
      <c r="V53" s="162"/>
      <c r="W53" s="161"/>
      <c r="X53" s="138" t="str">
        <f t="shared" si="2"/>
        <v>Оказание услуг по изготовлению порядка осуществления производственного контроля в области обращения с отходами для одного объекта заказчика</v>
      </c>
      <c r="Y53" s="44" t="s">
        <v>60</v>
      </c>
      <c r="Z53" s="55">
        <v>796</v>
      </c>
      <c r="AA53" s="52" t="s">
        <v>114</v>
      </c>
      <c r="AB53" s="32">
        <v>1</v>
      </c>
      <c r="AC53" s="52" t="s">
        <v>62</v>
      </c>
      <c r="AD53" s="44" t="s">
        <v>63</v>
      </c>
      <c r="AE53" s="111">
        <v>43554</v>
      </c>
      <c r="AF53" s="111">
        <v>43556</v>
      </c>
      <c r="AG53" s="110">
        <v>43615</v>
      </c>
      <c r="AH53" s="109" t="s">
        <v>90</v>
      </c>
      <c r="AI53" s="27"/>
      <c r="AJ53" s="27"/>
    </row>
    <row r="54" spans="1:36" s="28" customFormat="1" ht="75.75" customHeight="1">
      <c r="A54" s="143">
        <v>8</v>
      </c>
      <c r="B54" s="114">
        <v>1908</v>
      </c>
      <c r="C54" s="44" t="s">
        <v>72</v>
      </c>
      <c r="D54" s="7"/>
      <c r="E54" s="9" t="s">
        <v>271</v>
      </c>
      <c r="F54" s="109" t="s">
        <v>282</v>
      </c>
      <c r="G54" s="171" t="s">
        <v>281</v>
      </c>
      <c r="H54" s="52" t="s">
        <v>280</v>
      </c>
      <c r="I54" s="170" t="s">
        <v>279</v>
      </c>
      <c r="J54" s="128" t="s">
        <v>91</v>
      </c>
      <c r="K54" s="54" t="s">
        <v>103</v>
      </c>
      <c r="L54" s="7"/>
      <c r="M54" s="75">
        <v>297000</v>
      </c>
      <c r="N54" s="75">
        <f>M54</f>
        <v>297000</v>
      </c>
      <c r="O54" s="9" t="s">
        <v>94</v>
      </c>
      <c r="P54" s="44" t="s">
        <v>278</v>
      </c>
      <c r="Q54" s="169" t="s">
        <v>95</v>
      </c>
      <c r="R54" s="117">
        <v>43466</v>
      </c>
      <c r="S54" s="111">
        <v>43497</v>
      </c>
      <c r="T54" s="54"/>
      <c r="U54" s="157"/>
      <c r="V54" s="162"/>
      <c r="W54" s="161"/>
      <c r="X54" s="168" t="str">
        <f t="shared" si="2"/>
        <v>Оказание услуг на проведение обязательного ежегодного аудита отчетности по РСБУ за 2019-2021 г.г.</v>
      </c>
      <c r="Y54" s="44" t="s">
        <v>60</v>
      </c>
      <c r="Z54" s="55">
        <v>796</v>
      </c>
      <c r="AA54" s="52" t="s">
        <v>114</v>
      </c>
      <c r="AB54" s="32">
        <v>1</v>
      </c>
      <c r="AC54" s="51">
        <v>89701000</v>
      </c>
      <c r="AD54" s="51" t="s">
        <v>277</v>
      </c>
      <c r="AE54" s="111">
        <v>43556</v>
      </c>
      <c r="AF54" s="111">
        <v>43770</v>
      </c>
      <c r="AG54" s="110">
        <v>44561</v>
      </c>
      <c r="AH54" s="109" t="s">
        <v>276</v>
      </c>
      <c r="AI54" s="27"/>
      <c r="AJ54" s="27"/>
    </row>
    <row r="55" spans="1:36" s="28" customFormat="1" ht="106.5" customHeight="1">
      <c r="A55" s="143">
        <v>8</v>
      </c>
      <c r="B55" s="114">
        <v>1908</v>
      </c>
      <c r="C55" s="44" t="s">
        <v>72</v>
      </c>
      <c r="D55" s="7"/>
      <c r="E55" s="9" t="s">
        <v>271</v>
      </c>
      <c r="F55" s="109" t="s">
        <v>275</v>
      </c>
      <c r="G55" s="139" t="s">
        <v>274</v>
      </c>
      <c r="H55" s="109" t="s">
        <v>268</v>
      </c>
      <c r="I55" s="138" t="s">
        <v>268</v>
      </c>
      <c r="J55" s="128" t="s">
        <v>91</v>
      </c>
      <c r="K55" s="54" t="s">
        <v>103</v>
      </c>
      <c r="L55" s="7"/>
      <c r="M55" s="75">
        <v>12000</v>
      </c>
      <c r="N55" s="75">
        <f>M55</f>
        <v>12000</v>
      </c>
      <c r="O55" s="9" t="s">
        <v>98</v>
      </c>
      <c r="P55" s="44" t="s">
        <v>72</v>
      </c>
      <c r="Q55" s="47" t="s">
        <v>102</v>
      </c>
      <c r="R55" s="117">
        <v>43556</v>
      </c>
      <c r="S55" s="111">
        <v>43586</v>
      </c>
      <c r="T55" s="54"/>
      <c r="U55" s="157"/>
      <c r="V55" s="162"/>
      <c r="W55" s="161"/>
      <c r="X55" s="138" t="str">
        <f t="shared" si="2"/>
        <v>Оказание услуг по лабораторным исследованиям крови на брюшной тиф, сальмонеллы, шигеллы,гигиеническое обучение</v>
      </c>
      <c r="Y55" s="44" t="s">
        <v>60</v>
      </c>
      <c r="Z55" s="55">
        <v>796</v>
      </c>
      <c r="AA55" s="52" t="s">
        <v>114</v>
      </c>
      <c r="AB55" s="32">
        <v>1</v>
      </c>
      <c r="AC55" s="52" t="s">
        <v>62</v>
      </c>
      <c r="AD55" s="44" t="s">
        <v>63</v>
      </c>
      <c r="AE55" s="111">
        <v>43586</v>
      </c>
      <c r="AF55" s="111">
        <v>43587</v>
      </c>
      <c r="AG55" s="110">
        <v>43616</v>
      </c>
      <c r="AH55" s="109" t="s">
        <v>90</v>
      </c>
      <c r="AI55" s="27"/>
      <c r="AJ55" s="27"/>
    </row>
    <row r="56" spans="1:36" s="28" customFormat="1" ht="102.75" customHeight="1">
      <c r="A56" s="143">
        <v>8</v>
      </c>
      <c r="B56" s="114">
        <v>1908</v>
      </c>
      <c r="C56" s="44" t="s">
        <v>72</v>
      </c>
      <c r="D56" s="7"/>
      <c r="E56" s="9" t="s">
        <v>271</v>
      </c>
      <c r="F56" s="109" t="s">
        <v>273</v>
      </c>
      <c r="G56" s="135" t="s">
        <v>272</v>
      </c>
      <c r="H56" s="109" t="s">
        <v>268</v>
      </c>
      <c r="I56" s="138" t="s">
        <v>268</v>
      </c>
      <c r="J56" s="128" t="s">
        <v>91</v>
      </c>
      <c r="K56" s="54" t="s">
        <v>103</v>
      </c>
      <c r="L56" s="7"/>
      <c r="M56" s="75">
        <v>10000</v>
      </c>
      <c r="N56" s="75">
        <f>M56</f>
        <v>10000</v>
      </c>
      <c r="O56" s="9" t="s">
        <v>98</v>
      </c>
      <c r="P56" s="44" t="s">
        <v>72</v>
      </c>
      <c r="Q56" s="47" t="s">
        <v>102</v>
      </c>
      <c r="R56" s="117">
        <v>43556</v>
      </c>
      <c r="S56" s="111">
        <v>43586</v>
      </c>
      <c r="T56" s="54"/>
      <c r="U56" s="157"/>
      <c r="V56" s="162"/>
      <c r="W56" s="161"/>
      <c r="X56" s="138" t="str">
        <f t="shared" si="2"/>
        <v>Оказание услуг по проведению обязательных медицинских осмотров сотрудников</v>
      </c>
      <c r="Y56" s="44" t="s">
        <v>60</v>
      </c>
      <c r="Z56" s="55">
        <v>796</v>
      </c>
      <c r="AA56" s="52" t="s">
        <v>114</v>
      </c>
      <c r="AB56" s="32">
        <v>1</v>
      </c>
      <c r="AC56" s="52" t="s">
        <v>62</v>
      </c>
      <c r="AD56" s="44" t="s">
        <v>63</v>
      </c>
      <c r="AE56" s="111">
        <v>43586</v>
      </c>
      <c r="AF56" s="111">
        <v>43587</v>
      </c>
      <c r="AG56" s="110">
        <v>43616</v>
      </c>
      <c r="AH56" s="109" t="s">
        <v>90</v>
      </c>
      <c r="AI56" s="27"/>
      <c r="AJ56" s="27"/>
    </row>
    <row r="57" spans="1:36" s="28" customFormat="1" ht="96" customHeight="1">
      <c r="A57" s="143">
        <v>8</v>
      </c>
      <c r="B57" s="114">
        <v>1908</v>
      </c>
      <c r="C57" s="44" t="s">
        <v>72</v>
      </c>
      <c r="D57" s="7"/>
      <c r="E57" s="9" t="s">
        <v>271</v>
      </c>
      <c r="F57" s="109" t="s">
        <v>270</v>
      </c>
      <c r="G57" s="167" t="s">
        <v>269</v>
      </c>
      <c r="H57" s="51" t="s">
        <v>268</v>
      </c>
      <c r="I57" s="130" t="s">
        <v>268</v>
      </c>
      <c r="J57" s="128" t="s">
        <v>91</v>
      </c>
      <c r="K57" s="54" t="s">
        <v>103</v>
      </c>
      <c r="L57" s="7"/>
      <c r="M57" s="75">
        <v>2500</v>
      </c>
      <c r="N57" s="75">
        <f>M57</f>
        <v>2500</v>
      </c>
      <c r="O57" s="9" t="s">
        <v>98</v>
      </c>
      <c r="P57" s="44" t="s">
        <v>72</v>
      </c>
      <c r="Q57" s="47" t="s">
        <v>102</v>
      </c>
      <c r="R57" s="117">
        <v>43556</v>
      </c>
      <c r="S57" s="111">
        <v>43586</v>
      </c>
      <c r="T57" s="54"/>
      <c r="U57" s="54"/>
      <c r="V57" s="162"/>
      <c r="W57" s="161"/>
      <c r="X57" s="138" t="str">
        <f t="shared" si="2"/>
        <v xml:space="preserve">Оказание услуг по проведению ежегодного осмотра персонала врачом психиатром </v>
      </c>
      <c r="Y57" s="44" t="s">
        <v>60</v>
      </c>
      <c r="Z57" s="55">
        <v>796</v>
      </c>
      <c r="AA57" s="52" t="s">
        <v>114</v>
      </c>
      <c r="AB57" s="32">
        <v>1</v>
      </c>
      <c r="AC57" s="52" t="s">
        <v>62</v>
      </c>
      <c r="AD57" s="44" t="s">
        <v>63</v>
      </c>
      <c r="AE57" s="111">
        <v>43586</v>
      </c>
      <c r="AF57" s="111">
        <v>43587</v>
      </c>
      <c r="AG57" s="110">
        <v>43616</v>
      </c>
      <c r="AH57" s="109" t="s">
        <v>90</v>
      </c>
      <c r="AI57" s="27"/>
      <c r="AJ57" s="27"/>
    </row>
    <row r="58" spans="1:36" s="28" customFormat="1" ht="32.25" customHeight="1">
      <c r="A58" s="143"/>
      <c r="B58" s="114"/>
      <c r="C58" s="44"/>
      <c r="D58" s="7"/>
      <c r="E58" s="9"/>
      <c r="F58" s="109"/>
      <c r="G58" s="166"/>
      <c r="H58" s="165"/>
      <c r="I58" s="164"/>
      <c r="J58" s="163"/>
      <c r="K58" s="54"/>
      <c r="L58" s="7"/>
      <c r="M58" s="118">
        <f>SUBTOTAL(9,M34:M57)</f>
        <v>6394799.6639999999</v>
      </c>
      <c r="N58" s="118">
        <f>SUBTOTAL(9,N34:N57)</f>
        <v>7568103.9968000008</v>
      </c>
      <c r="O58" s="9"/>
      <c r="P58" s="44"/>
      <c r="Q58" s="54"/>
      <c r="R58" s="117"/>
      <c r="S58" s="111"/>
      <c r="T58" s="54"/>
      <c r="U58" s="54"/>
      <c r="V58" s="162"/>
      <c r="W58" s="161"/>
      <c r="X58" s="138"/>
      <c r="Y58" s="44"/>
      <c r="Z58" s="55"/>
      <c r="AA58" s="52"/>
      <c r="AB58" s="32"/>
      <c r="AC58" s="52"/>
      <c r="AD58" s="44"/>
      <c r="AE58" s="111"/>
      <c r="AF58" s="111"/>
      <c r="AG58" s="110"/>
      <c r="AH58" s="109"/>
      <c r="AI58" s="27"/>
      <c r="AJ58" s="27"/>
    </row>
    <row r="59" spans="1:36" s="28" customFormat="1" ht="83.25" customHeight="1">
      <c r="A59" s="143">
        <v>8</v>
      </c>
      <c r="B59" s="114">
        <v>1908</v>
      </c>
      <c r="C59" s="44" t="s">
        <v>72</v>
      </c>
      <c r="D59" s="7"/>
      <c r="E59" s="9" t="s">
        <v>108</v>
      </c>
      <c r="F59" s="109" t="s">
        <v>267</v>
      </c>
      <c r="G59" s="146" t="s">
        <v>266</v>
      </c>
      <c r="H59" s="134" t="s">
        <v>265</v>
      </c>
      <c r="I59" s="133" t="s">
        <v>264</v>
      </c>
      <c r="J59" s="128" t="s">
        <v>91</v>
      </c>
      <c r="K59" s="54" t="s">
        <v>103</v>
      </c>
      <c r="L59" s="7"/>
      <c r="M59" s="75">
        <v>82500</v>
      </c>
      <c r="N59" s="75">
        <f t="shared" ref="N59:N97" si="3">M59*1.2</f>
        <v>99000</v>
      </c>
      <c r="O59" s="9" t="s">
        <v>98</v>
      </c>
      <c r="P59" s="44" t="s">
        <v>72</v>
      </c>
      <c r="Q59" s="47" t="s">
        <v>102</v>
      </c>
      <c r="R59" s="117">
        <v>43556</v>
      </c>
      <c r="S59" s="111">
        <v>43586</v>
      </c>
      <c r="T59" s="27"/>
      <c r="U59" s="27"/>
      <c r="V59" s="115"/>
      <c r="W59" s="7"/>
      <c r="X59" s="138" t="str">
        <f>G59</f>
        <v>Поставка наматрасников</v>
      </c>
      <c r="Y59" s="113" t="s">
        <v>101</v>
      </c>
      <c r="Z59" s="55">
        <v>796</v>
      </c>
      <c r="AA59" s="52" t="s">
        <v>114</v>
      </c>
      <c r="AB59" s="32">
        <v>140</v>
      </c>
      <c r="AC59" s="52" t="s">
        <v>62</v>
      </c>
      <c r="AD59" s="44" t="s">
        <v>63</v>
      </c>
      <c r="AE59" s="111">
        <v>43586</v>
      </c>
      <c r="AF59" s="111">
        <v>43587</v>
      </c>
      <c r="AG59" s="110">
        <v>43617</v>
      </c>
      <c r="AH59" s="109" t="s">
        <v>90</v>
      </c>
      <c r="AI59" s="27"/>
      <c r="AJ59" s="27"/>
    </row>
    <row r="60" spans="1:36" s="28" customFormat="1" ht="57.75" customHeight="1">
      <c r="A60" s="143">
        <v>8</v>
      </c>
      <c r="B60" s="114">
        <v>1908</v>
      </c>
      <c r="C60" s="44" t="s">
        <v>72</v>
      </c>
      <c r="D60" s="7"/>
      <c r="E60" s="9" t="s">
        <v>108</v>
      </c>
      <c r="F60" s="109" t="s">
        <v>263</v>
      </c>
      <c r="G60" s="146" t="s">
        <v>262</v>
      </c>
      <c r="H60" s="134" t="s">
        <v>135</v>
      </c>
      <c r="I60" s="133" t="s">
        <v>232</v>
      </c>
      <c r="J60" s="128" t="s">
        <v>91</v>
      </c>
      <c r="K60" s="54" t="s">
        <v>103</v>
      </c>
      <c r="L60" s="7"/>
      <c r="M60" s="75">
        <v>41666.67</v>
      </c>
      <c r="N60" s="75">
        <f t="shared" si="3"/>
        <v>50000.003999999994</v>
      </c>
      <c r="O60" s="9" t="s">
        <v>98</v>
      </c>
      <c r="P60" s="44" t="s">
        <v>72</v>
      </c>
      <c r="Q60" s="47" t="s">
        <v>102</v>
      </c>
      <c r="R60" s="117">
        <v>43556</v>
      </c>
      <c r="S60" s="111">
        <v>43586</v>
      </c>
      <c r="T60" s="27"/>
      <c r="U60" s="27"/>
      <c r="V60" s="115"/>
      <c r="W60" s="7"/>
      <c r="X60" s="138" t="str">
        <f>G60</f>
        <v>Поставка водонагревателей проточных</v>
      </c>
      <c r="Y60" s="113" t="s">
        <v>101</v>
      </c>
      <c r="Z60" s="55">
        <v>796</v>
      </c>
      <c r="AA60" s="52" t="s">
        <v>114</v>
      </c>
      <c r="AB60" s="32">
        <v>2</v>
      </c>
      <c r="AC60" s="52" t="s">
        <v>62</v>
      </c>
      <c r="AD60" s="44" t="s">
        <v>63</v>
      </c>
      <c r="AE60" s="111">
        <v>43586</v>
      </c>
      <c r="AF60" s="111">
        <v>43587</v>
      </c>
      <c r="AG60" s="110">
        <v>43617</v>
      </c>
      <c r="AH60" s="109" t="s">
        <v>90</v>
      </c>
      <c r="AI60" s="27"/>
      <c r="AJ60" s="27"/>
    </row>
    <row r="61" spans="1:36" s="28" customFormat="1" ht="57.75" customHeight="1">
      <c r="A61" s="143">
        <v>8</v>
      </c>
      <c r="B61" s="114">
        <v>1908</v>
      </c>
      <c r="C61" s="44" t="s">
        <v>72</v>
      </c>
      <c r="D61" s="7"/>
      <c r="E61" s="9" t="s">
        <v>108</v>
      </c>
      <c r="F61" s="109" t="s">
        <v>261</v>
      </c>
      <c r="G61" s="146" t="s">
        <v>260</v>
      </c>
      <c r="H61" s="134" t="s">
        <v>253</v>
      </c>
      <c r="I61" s="133" t="s">
        <v>252</v>
      </c>
      <c r="J61" s="128" t="s">
        <v>91</v>
      </c>
      <c r="K61" s="54" t="s">
        <v>103</v>
      </c>
      <c r="L61" s="7"/>
      <c r="M61" s="75">
        <v>5000</v>
      </c>
      <c r="N61" s="75">
        <f t="shared" si="3"/>
        <v>6000</v>
      </c>
      <c r="O61" s="9" t="s">
        <v>98</v>
      </c>
      <c r="P61" s="44" t="s">
        <v>72</v>
      </c>
      <c r="Q61" s="47" t="s">
        <v>102</v>
      </c>
      <c r="R61" s="117">
        <v>43556</v>
      </c>
      <c r="S61" s="111">
        <v>43586</v>
      </c>
      <c r="T61" s="27"/>
      <c r="U61" s="27"/>
      <c r="V61" s="115"/>
      <c r="W61" s="7"/>
      <c r="X61" s="138" t="str">
        <f>G61</f>
        <v>Поставка шкафов</v>
      </c>
      <c r="Y61" s="113" t="s">
        <v>101</v>
      </c>
      <c r="Z61" s="55">
        <v>796</v>
      </c>
      <c r="AA61" s="52" t="s">
        <v>114</v>
      </c>
      <c r="AB61" s="32">
        <v>1</v>
      </c>
      <c r="AC61" s="52" t="s">
        <v>62</v>
      </c>
      <c r="AD61" s="44" t="s">
        <v>63</v>
      </c>
      <c r="AE61" s="111">
        <v>43586</v>
      </c>
      <c r="AF61" s="111">
        <v>43587</v>
      </c>
      <c r="AG61" s="110">
        <v>43617</v>
      </c>
      <c r="AH61" s="109" t="s">
        <v>90</v>
      </c>
      <c r="AI61" s="27"/>
      <c r="AJ61" s="27"/>
    </row>
    <row r="62" spans="1:36" s="28" customFormat="1" ht="56.25" customHeight="1">
      <c r="A62" s="143">
        <v>8</v>
      </c>
      <c r="B62" s="114">
        <v>1908</v>
      </c>
      <c r="C62" s="44" t="s">
        <v>72</v>
      </c>
      <c r="D62" s="7"/>
      <c r="E62" s="9" t="s">
        <v>108</v>
      </c>
      <c r="F62" s="109" t="s">
        <v>259</v>
      </c>
      <c r="G62" s="146" t="s">
        <v>258</v>
      </c>
      <c r="H62" s="134" t="s">
        <v>257</v>
      </c>
      <c r="I62" s="133" t="s">
        <v>256</v>
      </c>
      <c r="J62" s="128" t="s">
        <v>91</v>
      </c>
      <c r="K62" s="54" t="s">
        <v>103</v>
      </c>
      <c r="L62" s="7"/>
      <c r="M62" s="75">
        <v>57500</v>
      </c>
      <c r="N62" s="75">
        <f t="shared" si="3"/>
        <v>69000</v>
      </c>
      <c r="O62" s="9" t="s">
        <v>98</v>
      </c>
      <c r="P62" s="44" t="s">
        <v>72</v>
      </c>
      <c r="Q62" s="47" t="s">
        <v>102</v>
      </c>
      <c r="R62" s="117">
        <v>43556</v>
      </c>
      <c r="S62" s="111">
        <v>43586</v>
      </c>
      <c r="T62" s="27"/>
      <c r="U62" s="27"/>
      <c r="V62" s="115"/>
      <c r="W62" s="7"/>
      <c r="X62" s="138" t="str">
        <f>G62</f>
        <v>Поставка пластиковой мебели</v>
      </c>
      <c r="Y62" s="113" t="s">
        <v>101</v>
      </c>
      <c r="Z62" s="55">
        <v>796</v>
      </c>
      <c r="AA62" s="52" t="s">
        <v>114</v>
      </c>
      <c r="AB62" s="32">
        <v>44</v>
      </c>
      <c r="AC62" s="52" t="s">
        <v>62</v>
      </c>
      <c r="AD62" s="44" t="s">
        <v>63</v>
      </c>
      <c r="AE62" s="111">
        <v>43586</v>
      </c>
      <c r="AF62" s="111">
        <v>43587</v>
      </c>
      <c r="AG62" s="110">
        <v>43617</v>
      </c>
      <c r="AH62" s="109" t="s">
        <v>90</v>
      </c>
      <c r="AI62" s="27"/>
      <c r="AJ62" s="27"/>
    </row>
    <row r="63" spans="1:36" s="28" customFormat="1" ht="84">
      <c r="A63" s="143">
        <v>8</v>
      </c>
      <c r="B63" s="114">
        <v>1908</v>
      </c>
      <c r="C63" s="44" t="s">
        <v>72</v>
      </c>
      <c r="D63" s="7"/>
      <c r="E63" s="9" t="s">
        <v>108</v>
      </c>
      <c r="F63" s="109" t="s">
        <v>255</v>
      </c>
      <c r="G63" s="146" t="s">
        <v>254</v>
      </c>
      <c r="H63" s="134" t="s">
        <v>253</v>
      </c>
      <c r="I63" s="133" t="s">
        <v>252</v>
      </c>
      <c r="J63" s="128" t="s">
        <v>91</v>
      </c>
      <c r="K63" s="54" t="s">
        <v>103</v>
      </c>
      <c r="L63" s="7"/>
      <c r="M63" s="75">
        <v>12500</v>
      </c>
      <c r="N63" s="75">
        <f t="shared" si="3"/>
        <v>15000</v>
      </c>
      <c r="O63" s="9" t="s">
        <v>98</v>
      </c>
      <c r="P63" s="44" t="s">
        <v>72</v>
      </c>
      <c r="Q63" s="47" t="s">
        <v>102</v>
      </c>
      <c r="R63" s="156">
        <v>43525</v>
      </c>
      <c r="S63" s="111">
        <v>43556</v>
      </c>
      <c r="T63" s="27"/>
      <c r="U63" s="27"/>
      <c r="V63" s="115"/>
      <c r="W63" s="7"/>
      <c r="X63" s="138" t="str">
        <f>G63</f>
        <v>Поставка кресел офисных</v>
      </c>
      <c r="Y63" s="113" t="s">
        <v>101</v>
      </c>
      <c r="Z63" s="55">
        <v>796</v>
      </c>
      <c r="AA63" s="52" t="s">
        <v>114</v>
      </c>
      <c r="AB63" s="32">
        <v>2</v>
      </c>
      <c r="AC63" s="52" t="s">
        <v>62</v>
      </c>
      <c r="AD63" s="44" t="s">
        <v>63</v>
      </c>
      <c r="AE63" s="111">
        <v>43585</v>
      </c>
      <c r="AF63" s="111">
        <v>43587</v>
      </c>
      <c r="AG63" s="110">
        <v>43616</v>
      </c>
      <c r="AH63" s="109" t="s">
        <v>90</v>
      </c>
      <c r="AI63" s="27"/>
      <c r="AJ63" s="27"/>
    </row>
    <row r="64" spans="1:36" s="28" customFormat="1" ht="84">
      <c r="A64" s="143">
        <v>8</v>
      </c>
      <c r="B64" s="114">
        <v>1908</v>
      </c>
      <c r="C64" s="44" t="s">
        <v>72</v>
      </c>
      <c r="D64" s="7"/>
      <c r="E64" s="9" t="s">
        <v>108</v>
      </c>
      <c r="F64" s="109" t="s">
        <v>251</v>
      </c>
      <c r="G64" s="146" t="s">
        <v>248</v>
      </c>
      <c r="H64" s="134" t="s">
        <v>250</v>
      </c>
      <c r="I64" s="133" t="s">
        <v>249</v>
      </c>
      <c r="J64" s="128" t="s">
        <v>91</v>
      </c>
      <c r="K64" s="54" t="s">
        <v>103</v>
      </c>
      <c r="L64" s="7"/>
      <c r="M64" s="75">
        <f>28333.333+4166.666</f>
        <v>32499.999</v>
      </c>
      <c r="N64" s="75">
        <f t="shared" si="3"/>
        <v>38999.998800000001</v>
      </c>
      <c r="O64" s="9" t="s">
        <v>98</v>
      </c>
      <c r="P64" s="44" t="s">
        <v>72</v>
      </c>
      <c r="Q64" s="47" t="s">
        <v>102</v>
      </c>
      <c r="R64" s="117">
        <v>43466</v>
      </c>
      <c r="S64" s="111">
        <v>43497</v>
      </c>
      <c r="T64" s="27"/>
      <c r="U64" s="27"/>
      <c r="V64" s="115"/>
      <c r="W64" s="7"/>
      <c r="X64" s="145" t="s">
        <v>248</v>
      </c>
      <c r="Y64" s="113" t="s">
        <v>101</v>
      </c>
      <c r="Z64" s="55">
        <v>796</v>
      </c>
      <c r="AA64" s="52" t="s">
        <v>114</v>
      </c>
      <c r="AB64" s="32">
        <v>3</v>
      </c>
      <c r="AC64" s="52" t="s">
        <v>62</v>
      </c>
      <c r="AD64" s="44" t="s">
        <v>63</v>
      </c>
      <c r="AE64" s="111">
        <v>43525</v>
      </c>
      <c r="AF64" s="111">
        <v>43526</v>
      </c>
      <c r="AG64" s="110">
        <v>43617</v>
      </c>
      <c r="AH64" s="109" t="s">
        <v>90</v>
      </c>
      <c r="AI64" s="27"/>
      <c r="AJ64" s="27"/>
    </row>
    <row r="65" spans="1:36" s="28" customFormat="1" ht="84">
      <c r="A65" s="143">
        <v>8</v>
      </c>
      <c r="B65" s="114">
        <v>1908</v>
      </c>
      <c r="C65" s="44" t="s">
        <v>72</v>
      </c>
      <c r="D65" s="7"/>
      <c r="E65" s="9" t="s">
        <v>108</v>
      </c>
      <c r="F65" s="109" t="s">
        <v>247</v>
      </c>
      <c r="G65" s="146" t="s">
        <v>246</v>
      </c>
      <c r="H65" s="134" t="s">
        <v>135</v>
      </c>
      <c r="I65" s="133" t="s">
        <v>245</v>
      </c>
      <c r="J65" s="128" t="s">
        <v>91</v>
      </c>
      <c r="K65" s="54" t="s">
        <v>103</v>
      </c>
      <c r="L65" s="7"/>
      <c r="M65" s="75">
        <v>4166.6660000000002</v>
      </c>
      <c r="N65" s="75">
        <f t="shared" si="3"/>
        <v>4999.9992000000002</v>
      </c>
      <c r="O65" s="9" t="s">
        <v>98</v>
      </c>
      <c r="P65" s="44" t="s">
        <v>72</v>
      </c>
      <c r="Q65" s="47" t="s">
        <v>102</v>
      </c>
      <c r="R65" s="117">
        <v>43466</v>
      </c>
      <c r="S65" s="111">
        <v>43497</v>
      </c>
      <c r="T65" s="27"/>
      <c r="U65" s="27"/>
      <c r="V65" s="115"/>
      <c r="W65" s="7"/>
      <c r="X65" s="145" t="str">
        <f>G65</f>
        <v>Поставка куллера для питьевой воды</v>
      </c>
      <c r="Y65" s="113" t="s">
        <v>101</v>
      </c>
      <c r="Z65" s="55">
        <v>796</v>
      </c>
      <c r="AA65" s="52" t="s">
        <v>114</v>
      </c>
      <c r="AB65" s="32">
        <v>1</v>
      </c>
      <c r="AC65" s="52" t="s">
        <v>244</v>
      </c>
      <c r="AD65" s="44" t="s">
        <v>243</v>
      </c>
      <c r="AE65" s="111">
        <v>43497</v>
      </c>
      <c r="AF65" s="111">
        <v>43498</v>
      </c>
      <c r="AG65" s="111">
        <v>43527</v>
      </c>
      <c r="AH65" s="109" t="s">
        <v>90</v>
      </c>
      <c r="AI65" s="27"/>
      <c r="AJ65" s="27"/>
    </row>
    <row r="66" spans="1:36" s="28" customFormat="1" ht="84">
      <c r="A66" s="143">
        <v>8</v>
      </c>
      <c r="B66" s="114">
        <v>1908</v>
      </c>
      <c r="C66" s="44" t="s">
        <v>72</v>
      </c>
      <c r="D66" s="7"/>
      <c r="E66" s="9" t="s">
        <v>108</v>
      </c>
      <c r="F66" s="140" t="s">
        <v>242</v>
      </c>
      <c r="G66" s="146" t="s">
        <v>241</v>
      </c>
      <c r="H66" s="134" t="s">
        <v>240</v>
      </c>
      <c r="I66" s="133" t="s">
        <v>239</v>
      </c>
      <c r="J66" s="128" t="s">
        <v>91</v>
      </c>
      <c r="K66" s="54" t="s">
        <v>103</v>
      </c>
      <c r="L66" s="7"/>
      <c r="M66" s="75">
        <v>4166.6660000000002</v>
      </c>
      <c r="N66" s="75">
        <f t="shared" si="3"/>
        <v>4999.9992000000002</v>
      </c>
      <c r="O66" s="9" t="s">
        <v>98</v>
      </c>
      <c r="P66" s="44" t="s">
        <v>72</v>
      </c>
      <c r="Q66" s="47" t="s">
        <v>102</v>
      </c>
      <c r="R66" s="117">
        <v>43556</v>
      </c>
      <c r="S66" s="111">
        <v>43586</v>
      </c>
      <c r="T66" s="27"/>
      <c r="U66" s="27"/>
      <c r="V66" s="115"/>
      <c r="W66" s="108"/>
      <c r="X66" s="145" t="str">
        <f>G66</f>
        <v>Поставка роутера</v>
      </c>
      <c r="Y66" s="113" t="s">
        <v>101</v>
      </c>
      <c r="Z66" s="55">
        <v>796</v>
      </c>
      <c r="AA66" s="52" t="s">
        <v>114</v>
      </c>
      <c r="AB66" s="32">
        <v>1</v>
      </c>
      <c r="AC66" s="52" t="s">
        <v>62</v>
      </c>
      <c r="AD66" s="44" t="s">
        <v>63</v>
      </c>
      <c r="AE66" s="111">
        <v>43586</v>
      </c>
      <c r="AF66" s="111">
        <v>43587</v>
      </c>
      <c r="AG66" s="110">
        <v>43617</v>
      </c>
      <c r="AH66" s="109" t="s">
        <v>90</v>
      </c>
      <c r="AI66" s="27"/>
      <c r="AJ66" s="27"/>
    </row>
    <row r="67" spans="1:36" s="5" customFormat="1" ht="84">
      <c r="A67" s="160">
        <v>8</v>
      </c>
      <c r="B67" s="114">
        <v>1908</v>
      </c>
      <c r="C67" s="137" t="s">
        <v>72</v>
      </c>
      <c r="D67" s="15"/>
      <c r="E67" s="25" t="s">
        <v>108</v>
      </c>
      <c r="F67" s="140" t="s">
        <v>238</v>
      </c>
      <c r="G67" s="159" t="s">
        <v>235</v>
      </c>
      <c r="H67" s="23" t="s">
        <v>237</v>
      </c>
      <c r="I67" s="133" t="s">
        <v>236</v>
      </c>
      <c r="J67" s="128" t="s">
        <v>91</v>
      </c>
      <c r="K67" s="157" t="s">
        <v>103</v>
      </c>
      <c r="L67" s="15"/>
      <c r="M67" s="158">
        <v>15000</v>
      </c>
      <c r="N67" s="158">
        <f t="shared" si="3"/>
        <v>18000</v>
      </c>
      <c r="O67" s="25" t="s">
        <v>98</v>
      </c>
      <c r="P67" s="137" t="s">
        <v>72</v>
      </c>
      <c r="Q67" s="157" t="s">
        <v>102</v>
      </c>
      <c r="R67" s="156">
        <v>43525</v>
      </c>
      <c r="S67" s="152">
        <v>43556</v>
      </c>
      <c r="T67" s="150"/>
      <c r="U67" s="150"/>
      <c r="V67" s="155"/>
      <c r="W67" s="18"/>
      <c r="X67" s="147" t="s">
        <v>235</v>
      </c>
      <c r="Y67" s="133" t="s">
        <v>101</v>
      </c>
      <c r="Z67" s="154">
        <v>796</v>
      </c>
      <c r="AA67" s="153" t="s">
        <v>114</v>
      </c>
      <c r="AB67" s="144">
        <v>15</v>
      </c>
      <c r="AC67" s="153" t="s">
        <v>62</v>
      </c>
      <c r="AD67" s="137" t="s">
        <v>63</v>
      </c>
      <c r="AE67" s="152">
        <v>43556</v>
      </c>
      <c r="AF67" s="152">
        <v>43557</v>
      </c>
      <c r="AG67" s="151">
        <v>43586</v>
      </c>
      <c r="AH67" s="45" t="s">
        <v>90</v>
      </c>
      <c r="AI67" s="150"/>
      <c r="AJ67" s="150"/>
    </row>
    <row r="68" spans="1:36" s="28" customFormat="1" ht="84">
      <c r="A68" s="143">
        <v>8</v>
      </c>
      <c r="B68" s="114">
        <v>1908</v>
      </c>
      <c r="C68" s="44" t="s">
        <v>72</v>
      </c>
      <c r="D68" s="7"/>
      <c r="E68" s="9" t="s">
        <v>108</v>
      </c>
      <c r="F68" s="140" t="s">
        <v>234</v>
      </c>
      <c r="G68" s="146" t="s">
        <v>233</v>
      </c>
      <c r="H68" s="134" t="s">
        <v>135</v>
      </c>
      <c r="I68" s="133" t="s">
        <v>232</v>
      </c>
      <c r="J68" s="128" t="s">
        <v>91</v>
      </c>
      <c r="K68" s="54" t="s">
        <v>103</v>
      </c>
      <c r="L68" s="7"/>
      <c r="M68" s="75">
        <v>5833.3329999999996</v>
      </c>
      <c r="N68" s="75">
        <f t="shared" si="3"/>
        <v>6999.9995999999992</v>
      </c>
      <c r="O68" s="9" t="s">
        <v>98</v>
      </c>
      <c r="P68" s="44" t="s">
        <v>72</v>
      </c>
      <c r="Q68" s="47" t="s">
        <v>102</v>
      </c>
      <c r="R68" s="117">
        <v>43556</v>
      </c>
      <c r="S68" s="111">
        <v>43586</v>
      </c>
      <c r="T68" s="149"/>
      <c r="U68" s="149"/>
      <c r="V68" s="115"/>
      <c r="W68" s="148"/>
      <c r="X68" s="147" t="str">
        <f>G68</f>
        <v>Поставка электрической сушки для рук</v>
      </c>
      <c r="Y68" s="113" t="s">
        <v>101</v>
      </c>
      <c r="Z68" s="55">
        <v>796</v>
      </c>
      <c r="AA68" s="52" t="s">
        <v>114</v>
      </c>
      <c r="AB68" s="32">
        <v>2</v>
      </c>
      <c r="AC68" s="52" t="s">
        <v>62</v>
      </c>
      <c r="AD68" s="44" t="s">
        <v>63</v>
      </c>
      <c r="AE68" s="111">
        <v>43586</v>
      </c>
      <c r="AF68" s="111">
        <v>43587</v>
      </c>
      <c r="AG68" s="110">
        <v>43617</v>
      </c>
      <c r="AH68" s="109" t="s">
        <v>90</v>
      </c>
      <c r="AI68" s="27"/>
      <c r="AJ68" s="27"/>
    </row>
    <row r="69" spans="1:36" s="28" customFormat="1" ht="84">
      <c r="A69" s="143">
        <v>8</v>
      </c>
      <c r="B69" s="114">
        <v>1908</v>
      </c>
      <c r="C69" s="44" t="s">
        <v>72</v>
      </c>
      <c r="D69" s="7"/>
      <c r="E69" s="9" t="s">
        <v>108</v>
      </c>
      <c r="F69" s="140" t="s">
        <v>231</v>
      </c>
      <c r="G69" s="146" t="s">
        <v>228</v>
      </c>
      <c r="H69" s="134" t="s">
        <v>230</v>
      </c>
      <c r="I69" s="133" t="s">
        <v>229</v>
      </c>
      <c r="J69" s="128" t="s">
        <v>91</v>
      </c>
      <c r="K69" s="54" t="s">
        <v>103</v>
      </c>
      <c r="L69" s="7"/>
      <c r="M69" s="75">
        <v>8333.3330000000005</v>
      </c>
      <c r="N69" s="75">
        <f t="shared" si="3"/>
        <v>9999.999600000001</v>
      </c>
      <c r="O69" s="9" t="s">
        <v>98</v>
      </c>
      <c r="P69" s="44" t="s">
        <v>72</v>
      </c>
      <c r="Q69" s="47" t="s">
        <v>102</v>
      </c>
      <c r="R69" s="117">
        <v>43556</v>
      </c>
      <c r="S69" s="111">
        <v>43586</v>
      </c>
      <c r="T69" s="149"/>
      <c r="U69" s="149"/>
      <c r="V69" s="115"/>
      <c r="W69" s="148"/>
      <c r="X69" s="145" t="s">
        <v>228</v>
      </c>
      <c r="Y69" s="113" t="s">
        <v>101</v>
      </c>
      <c r="Z69" s="55">
        <v>796</v>
      </c>
      <c r="AA69" s="52" t="s">
        <v>114</v>
      </c>
      <c r="AB69" s="144">
        <v>22</v>
      </c>
      <c r="AC69" s="52" t="s">
        <v>62</v>
      </c>
      <c r="AD69" s="44" t="s">
        <v>63</v>
      </c>
      <c r="AE69" s="111">
        <v>43586</v>
      </c>
      <c r="AF69" s="111">
        <v>43587</v>
      </c>
      <c r="AG69" s="110">
        <v>43617</v>
      </c>
      <c r="AH69" s="109" t="s">
        <v>90</v>
      </c>
      <c r="AI69" s="27"/>
      <c r="AJ69" s="27"/>
    </row>
    <row r="70" spans="1:36" s="28" customFormat="1" ht="84">
      <c r="A70" s="143">
        <v>8</v>
      </c>
      <c r="B70" s="114">
        <v>1908</v>
      </c>
      <c r="C70" s="44" t="s">
        <v>72</v>
      </c>
      <c r="D70" s="7"/>
      <c r="E70" s="9" t="s">
        <v>108</v>
      </c>
      <c r="F70" s="140" t="s">
        <v>227</v>
      </c>
      <c r="G70" s="135" t="s">
        <v>226</v>
      </c>
      <c r="H70" s="134" t="s">
        <v>225</v>
      </c>
      <c r="I70" s="133" t="s">
        <v>224</v>
      </c>
      <c r="J70" s="128" t="s">
        <v>91</v>
      </c>
      <c r="K70" s="54" t="s">
        <v>103</v>
      </c>
      <c r="L70" s="7"/>
      <c r="M70" s="75">
        <v>25000</v>
      </c>
      <c r="N70" s="75">
        <f t="shared" si="3"/>
        <v>30000</v>
      </c>
      <c r="O70" s="9" t="s">
        <v>98</v>
      </c>
      <c r="P70" s="44" t="s">
        <v>72</v>
      </c>
      <c r="Q70" s="47" t="s">
        <v>102</v>
      </c>
      <c r="R70" s="117">
        <v>43556</v>
      </c>
      <c r="S70" s="111">
        <v>43586</v>
      </c>
      <c r="T70" s="149"/>
      <c r="U70" s="149"/>
      <c r="V70" s="115"/>
      <c r="W70" s="148"/>
      <c r="X70" s="138" t="str">
        <f>G70</f>
        <v>Поставка рупорных громкоговорителей ручного, уличного</v>
      </c>
      <c r="Y70" s="113" t="s">
        <v>101</v>
      </c>
      <c r="Z70" s="55">
        <v>796</v>
      </c>
      <c r="AA70" s="52" t="s">
        <v>114</v>
      </c>
      <c r="AB70" s="144">
        <v>5</v>
      </c>
      <c r="AC70" s="52" t="s">
        <v>62</v>
      </c>
      <c r="AD70" s="44" t="s">
        <v>63</v>
      </c>
      <c r="AE70" s="111">
        <v>43586</v>
      </c>
      <c r="AF70" s="111">
        <v>43587</v>
      </c>
      <c r="AG70" s="110">
        <v>43617</v>
      </c>
      <c r="AH70" s="109" t="s">
        <v>90</v>
      </c>
      <c r="AI70" s="27"/>
      <c r="AJ70" s="27"/>
    </row>
    <row r="71" spans="1:36" s="28" customFormat="1" ht="49.5" customHeight="1">
      <c r="A71" s="143">
        <v>8</v>
      </c>
      <c r="B71" s="114">
        <v>1908</v>
      </c>
      <c r="C71" s="44" t="s">
        <v>72</v>
      </c>
      <c r="D71" s="7"/>
      <c r="E71" s="9" t="s">
        <v>108</v>
      </c>
      <c r="F71" s="140" t="s">
        <v>223</v>
      </c>
      <c r="G71" s="146" t="s">
        <v>222</v>
      </c>
      <c r="H71" s="134"/>
      <c r="I71" s="133"/>
      <c r="J71" s="128" t="s">
        <v>91</v>
      </c>
      <c r="K71" s="54" t="s">
        <v>103</v>
      </c>
      <c r="L71" s="7"/>
      <c r="M71" s="75">
        <v>10833.333000000001</v>
      </c>
      <c r="N71" s="75">
        <f t="shared" si="3"/>
        <v>12999.999600000001</v>
      </c>
      <c r="O71" s="9" t="s">
        <v>98</v>
      </c>
      <c r="P71" s="44" t="s">
        <v>72</v>
      </c>
      <c r="Q71" s="47" t="s">
        <v>102</v>
      </c>
      <c r="R71" s="117">
        <v>43556</v>
      </c>
      <c r="S71" s="111">
        <v>43586</v>
      </c>
      <c r="T71" s="149"/>
      <c r="U71" s="149"/>
      <c r="V71" s="115"/>
      <c r="W71" s="148"/>
      <c r="X71" s="145" t="str">
        <f>G71</f>
        <v>Поставка шуруповерта</v>
      </c>
      <c r="Y71" s="113" t="s">
        <v>101</v>
      </c>
      <c r="Z71" s="55">
        <v>796</v>
      </c>
      <c r="AA71" s="52" t="s">
        <v>114</v>
      </c>
      <c r="AB71" s="144">
        <v>1</v>
      </c>
      <c r="AC71" s="52" t="s">
        <v>62</v>
      </c>
      <c r="AD71" s="44" t="s">
        <v>63</v>
      </c>
      <c r="AE71" s="111">
        <v>43586</v>
      </c>
      <c r="AF71" s="111">
        <v>43587</v>
      </c>
      <c r="AG71" s="110">
        <v>43617</v>
      </c>
      <c r="AH71" s="109" t="s">
        <v>90</v>
      </c>
      <c r="AI71" s="27"/>
      <c r="AJ71" s="27"/>
    </row>
    <row r="72" spans="1:36" s="28" customFormat="1" ht="84">
      <c r="A72" s="143">
        <v>8</v>
      </c>
      <c r="B72" s="114">
        <v>1908</v>
      </c>
      <c r="C72" s="44" t="s">
        <v>72</v>
      </c>
      <c r="D72" s="7"/>
      <c r="E72" s="9" t="s">
        <v>108</v>
      </c>
      <c r="F72" s="140" t="s">
        <v>221</v>
      </c>
      <c r="G72" s="146" t="s">
        <v>218</v>
      </c>
      <c r="H72" s="134" t="s">
        <v>220</v>
      </c>
      <c r="I72" s="133" t="s">
        <v>219</v>
      </c>
      <c r="J72" s="128" t="s">
        <v>91</v>
      </c>
      <c r="K72" s="54" t="s">
        <v>103</v>
      </c>
      <c r="L72" s="7"/>
      <c r="M72" s="75">
        <v>10833.333000000001</v>
      </c>
      <c r="N72" s="75">
        <f t="shared" si="3"/>
        <v>12999.999600000001</v>
      </c>
      <c r="O72" s="9" t="s">
        <v>98</v>
      </c>
      <c r="P72" s="44" t="s">
        <v>72</v>
      </c>
      <c r="Q72" s="47" t="s">
        <v>102</v>
      </c>
      <c r="R72" s="117">
        <v>43556</v>
      </c>
      <c r="S72" s="111">
        <v>43586</v>
      </c>
      <c r="T72" s="149"/>
      <c r="U72" s="149"/>
      <c r="V72" s="115"/>
      <c r="W72" s="148"/>
      <c r="X72" s="147" t="s">
        <v>218</v>
      </c>
      <c r="Y72" s="113" t="s">
        <v>101</v>
      </c>
      <c r="Z72" s="55">
        <v>796</v>
      </c>
      <c r="AA72" s="52" t="s">
        <v>114</v>
      </c>
      <c r="AB72" s="144">
        <v>5</v>
      </c>
      <c r="AC72" s="52" t="s">
        <v>62</v>
      </c>
      <c r="AD72" s="44" t="s">
        <v>63</v>
      </c>
      <c r="AE72" s="111">
        <v>43586</v>
      </c>
      <c r="AF72" s="111">
        <v>43587</v>
      </c>
      <c r="AG72" s="110">
        <v>43617</v>
      </c>
      <c r="AH72" s="109" t="s">
        <v>90</v>
      </c>
      <c r="AI72" s="27"/>
      <c r="AJ72" s="27"/>
    </row>
    <row r="73" spans="1:36" s="28" customFormat="1" ht="84">
      <c r="A73" s="143">
        <v>8</v>
      </c>
      <c r="B73" s="114">
        <v>1908</v>
      </c>
      <c r="C73" s="44" t="s">
        <v>72</v>
      </c>
      <c r="D73" s="7"/>
      <c r="E73" s="9" t="s">
        <v>108</v>
      </c>
      <c r="F73" s="140" t="s">
        <v>217</v>
      </c>
      <c r="G73" s="146" t="s">
        <v>214</v>
      </c>
      <c r="H73" s="134" t="s">
        <v>216</v>
      </c>
      <c r="I73" s="133" t="s">
        <v>215</v>
      </c>
      <c r="J73" s="128" t="s">
        <v>91</v>
      </c>
      <c r="K73" s="54" t="s">
        <v>103</v>
      </c>
      <c r="L73" s="7"/>
      <c r="M73" s="75">
        <v>24166.666000000001</v>
      </c>
      <c r="N73" s="75">
        <f t="shared" si="3"/>
        <v>28999.999200000002</v>
      </c>
      <c r="O73" s="9" t="s">
        <v>98</v>
      </c>
      <c r="P73" s="44" t="s">
        <v>72</v>
      </c>
      <c r="Q73" s="47" t="s">
        <v>102</v>
      </c>
      <c r="R73" s="117">
        <v>43556</v>
      </c>
      <c r="S73" s="111">
        <v>43586</v>
      </c>
      <c r="T73" s="27"/>
      <c r="U73" s="27"/>
      <c r="V73" s="115"/>
      <c r="W73" s="108"/>
      <c r="X73" s="147" t="s">
        <v>214</v>
      </c>
      <c r="Y73" s="113" t="s">
        <v>101</v>
      </c>
      <c r="Z73" s="55"/>
      <c r="AA73" s="52"/>
      <c r="AB73" s="32">
        <v>0</v>
      </c>
      <c r="AC73" s="52" t="s">
        <v>62</v>
      </c>
      <c r="AD73" s="44" t="s">
        <v>63</v>
      </c>
      <c r="AE73" s="111">
        <v>43586</v>
      </c>
      <c r="AF73" s="111">
        <v>43587</v>
      </c>
      <c r="AG73" s="110">
        <v>43617</v>
      </c>
      <c r="AH73" s="109" t="s">
        <v>90</v>
      </c>
      <c r="AI73" s="27"/>
      <c r="AJ73" s="27"/>
    </row>
    <row r="74" spans="1:36" s="28" customFormat="1" ht="84">
      <c r="A74" s="143">
        <v>8</v>
      </c>
      <c r="B74" s="114">
        <v>1908</v>
      </c>
      <c r="C74" s="44" t="s">
        <v>72</v>
      </c>
      <c r="D74" s="7"/>
      <c r="E74" s="9" t="s">
        <v>108</v>
      </c>
      <c r="F74" s="140" t="s">
        <v>213</v>
      </c>
      <c r="G74" s="146" t="s">
        <v>210</v>
      </c>
      <c r="H74" s="134" t="s">
        <v>212</v>
      </c>
      <c r="I74" s="133" t="s">
        <v>211</v>
      </c>
      <c r="J74" s="128" t="s">
        <v>91</v>
      </c>
      <c r="K74" s="54" t="s">
        <v>103</v>
      </c>
      <c r="L74" s="7"/>
      <c r="M74" s="75">
        <v>16666.666000000001</v>
      </c>
      <c r="N74" s="75">
        <f t="shared" si="3"/>
        <v>19999.999200000002</v>
      </c>
      <c r="O74" s="9" t="s">
        <v>98</v>
      </c>
      <c r="P74" s="44" t="s">
        <v>72</v>
      </c>
      <c r="Q74" s="47" t="s">
        <v>102</v>
      </c>
      <c r="R74" s="117">
        <v>43556</v>
      </c>
      <c r="S74" s="111">
        <v>43586</v>
      </c>
      <c r="T74" s="27"/>
      <c r="U74" s="27"/>
      <c r="V74" s="115"/>
      <c r="W74" s="108"/>
      <c r="X74" s="145" t="s">
        <v>210</v>
      </c>
      <c r="Y74" s="113" t="s">
        <v>101</v>
      </c>
      <c r="Z74" s="55">
        <v>113</v>
      </c>
      <c r="AA74" s="52" t="s">
        <v>209</v>
      </c>
      <c r="AB74" s="32">
        <v>13</v>
      </c>
      <c r="AC74" s="52" t="s">
        <v>62</v>
      </c>
      <c r="AD74" s="44" t="s">
        <v>63</v>
      </c>
      <c r="AE74" s="111">
        <v>43586</v>
      </c>
      <c r="AF74" s="111">
        <v>43587</v>
      </c>
      <c r="AG74" s="110">
        <v>43617</v>
      </c>
      <c r="AH74" s="109" t="s">
        <v>90</v>
      </c>
      <c r="AI74" s="27"/>
      <c r="AJ74" s="27"/>
    </row>
    <row r="75" spans="1:36" s="28" customFormat="1" ht="84">
      <c r="A75" s="143">
        <v>8</v>
      </c>
      <c r="B75" s="114">
        <v>1908</v>
      </c>
      <c r="C75" s="44" t="s">
        <v>72</v>
      </c>
      <c r="D75" s="7"/>
      <c r="E75" s="9" t="s">
        <v>108</v>
      </c>
      <c r="F75" s="142" t="s">
        <v>208</v>
      </c>
      <c r="G75" s="129" t="s">
        <v>205</v>
      </c>
      <c r="H75" s="51" t="s">
        <v>207</v>
      </c>
      <c r="I75" s="133" t="s">
        <v>206</v>
      </c>
      <c r="J75" s="128" t="s">
        <v>91</v>
      </c>
      <c r="K75" s="54" t="s">
        <v>103</v>
      </c>
      <c r="L75" s="7"/>
      <c r="M75" s="75">
        <v>16666.666000000001</v>
      </c>
      <c r="N75" s="75">
        <f t="shared" si="3"/>
        <v>19999.999200000002</v>
      </c>
      <c r="O75" s="9" t="s">
        <v>98</v>
      </c>
      <c r="P75" s="44" t="s">
        <v>72</v>
      </c>
      <c r="Q75" s="47" t="s">
        <v>102</v>
      </c>
      <c r="R75" s="117">
        <v>43556</v>
      </c>
      <c r="S75" s="111">
        <v>43586</v>
      </c>
      <c r="T75" s="27"/>
      <c r="U75" s="27"/>
      <c r="V75" s="115"/>
      <c r="W75" s="108"/>
      <c r="X75" s="114" t="s">
        <v>205</v>
      </c>
      <c r="Y75" s="113" t="s">
        <v>101</v>
      </c>
      <c r="Z75" s="36"/>
      <c r="AA75" s="52"/>
      <c r="AB75" s="144">
        <v>0</v>
      </c>
      <c r="AC75" s="52" t="s">
        <v>62</v>
      </c>
      <c r="AD75" s="44" t="s">
        <v>63</v>
      </c>
      <c r="AE75" s="111">
        <v>43586</v>
      </c>
      <c r="AF75" s="111">
        <v>43587</v>
      </c>
      <c r="AG75" s="110">
        <v>43617</v>
      </c>
      <c r="AH75" s="109" t="s">
        <v>90</v>
      </c>
      <c r="AI75" s="27"/>
      <c r="AJ75" s="27"/>
    </row>
    <row r="76" spans="1:36" s="28" customFormat="1" ht="84">
      <c r="A76" s="143">
        <v>8</v>
      </c>
      <c r="B76" s="114">
        <v>1908</v>
      </c>
      <c r="C76" s="44" t="s">
        <v>72</v>
      </c>
      <c r="D76" s="7"/>
      <c r="E76" s="9" t="s">
        <v>108</v>
      </c>
      <c r="F76" s="140" t="s">
        <v>204</v>
      </c>
      <c r="G76" s="146" t="s">
        <v>201</v>
      </c>
      <c r="H76" s="134" t="s">
        <v>203</v>
      </c>
      <c r="I76" s="133" t="s">
        <v>202</v>
      </c>
      <c r="J76" s="128" t="s">
        <v>91</v>
      </c>
      <c r="K76" s="54" t="s">
        <v>103</v>
      </c>
      <c r="L76" s="7"/>
      <c r="M76" s="75">
        <v>12500</v>
      </c>
      <c r="N76" s="75">
        <f t="shared" si="3"/>
        <v>15000</v>
      </c>
      <c r="O76" s="9" t="s">
        <v>98</v>
      </c>
      <c r="P76" s="44" t="s">
        <v>72</v>
      </c>
      <c r="Q76" s="47" t="s">
        <v>102</v>
      </c>
      <c r="R76" s="117">
        <v>43556</v>
      </c>
      <c r="S76" s="111">
        <v>43586</v>
      </c>
      <c r="T76" s="27"/>
      <c r="U76" s="27"/>
      <c r="V76" s="115"/>
      <c r="W76" s="108"/>
      <c r="X76" s="145" t="s">
        <v>201</v>
      </c>
      <c r="Y76" s="113" t="s">
        <v>101</v>
      </c>
      <c r="Z76" s="36">
        <v>839</v>
      </c>
      <c r="AA76" s="52" t="s">
        <v>200</v>
      </c>
      <c r="AB76" s="144">
        <v>4</v>
      </c>
      <c r="AC76" s="52" t="s">
        <v>62</v>
      </c>
      <c r="AD76" s="44" t="s">
        <v>63</v>
      </c>
      <c r="AE76" s="111">
        <v>43586</v>
      </c>
      <c r="AF76" s="111">
        <v>43587</v>
      </c>
      <c r="AG76" s="110">
        <v>43617</v>
      </c>
      <c r="AH76" s="109" t="s">
        <v>90</v>
      </c>
      <c r="AI76" s="27"/>
      <c r="AJ76" s="27"/>
    </row>
    <row r="77" spans="1:36" s="28" customFormat="1" ht="84">
      <c r="A77" s="143">
        <v>8</v>
      </c>
      <c r="B77" s="114">
        <v>1908</v>
      </c>
      <c r="C77" s="44" t="s">
        <v>72</v>
      </c>
      <c r="D77" s="7"/>
      <c r="E77" s="9" t="s">
        <v>108</v>
      </c>
      <c r="F77" s="140" t="s">
        <v>199</v>
      </c>
      <c r="G77" s="146" t="s">
        <v>196</v>
      </c>
      <c r="H77" s="134" t="s">
        <v>198</v>
      </c>
      <c r="I77" s="133" t="s">
        <v>197</v>
      </c>
      <c r="J77" s="128" t="s">
        <v>91</v>
      </c>
      <c r="K77" s="54" t="s">
        <v>103</v>
      </c>
      <c r="L77" s="7"/>
      <c r="M77" s="75">
        <v>41666.665999999997</v>
      </c>
      <c r="N77" s="75">
        <f t="shared" si="3"/>
        <v>49999.999199999998</v>
      </c>
      <c r="O77" s="9" t="s">
        <v>98</v>
      </c>
      <c r="P77" s="44" t="s">
        <v>72</v>
      </c>
      <c r="Q77" s="47" t="s">
        <v>102</v>
      </c>
      <c r="R77" s="117">
        <v>43556</v>
      </c>
      <c r="S77" s="111">
        <v>43586</v>
      </c>
      <c r="T77" s="141"/>
      <c r="U77" s="141"/>
      <c r="V77" s="115"/>
      <c r="W77" s="108"/>
      <c r="X77" s="145" t="s">
        <v>196</v>
      </c>
      <c r="Y77" s="113" t="s">
        <v>101</v>
      </c>
      <c r="Z77" s="134">
        <v>796</v>
      </c>
      <c r="AA77" s="52" t="s">
        <v>114</v>
      </c>
      <c r="AB77" s="127" t="s">
        <v>195</v>
      </c>
      <c r="AC77" s="52" t="s">
        <v>62</v>
      </c>
      <c r="AD77" s="44" t="s">
        <v>63</v>
      </c>
      <c r="AE77" s="111">
        <v>43586</v>
      </c>
      <c r="AF77" s="111">
        <v>43587</v>
      </c>
      <c r="AG77" s="110">
        <v>43678</v>
      </c>
      <c r="AH77" s="109" t="s">
        <v>90</v>
      </c>
      <c r="AI77" s="27"/>
      <c r="AJ77" s="27"/>
    </row>
    <row r="78" spans="1:36" s="28" customFormat="1" ht="84">
      <c r="A78" s="143">
        <v>8</v>
      </c>
      <c r="B78" s="114">
        <v>1908</v>
      </c>
      <c r="C78" s="44" t="s">
        <v>72</v>
      </c>
      <c r="D78" s="7"/>
      <c r="E78" s="9" t="s">
        <v>108</v>
      </c>
      <c r="F78" s="140" t="s">
        <v>194</v>
      </c>
      <c r="G78" s="146" t="s">
        <v>191</v>
      </c>
      <c r="H78" s="134" t="s">
        <v>193</v>
      </c>
      <c r="I78" s="133" t="s">
        <v>192</v>
      </c>
      <c r="J78" s="128" t="s">
        <v>91</v>
      </c>
      <c r="K78" s="54" t="s">
        <v>103</v>
      </c>
      <c r="L78" s="7"/>
      <c r="M78" s="75">
        <v>41666.665999999997</v>
      </c>
      <c r="N78" s="75">
        <f t="shared" si="3"/>
        <v>49999.999199999998</v>
      </c>
      <c r="O78" s="9" t="s">
        <v>98</v>
      </c>
      <c r="P78" s="44" t="s">
        <v>72</v>
      </c>
      <c r="Q78" s="47" t="s">
        <v>102</v>
      </c>
      <c r="R78" s="117">
        <v>43556</v>
      </c>
      <c r="S78" s="111">
        <v>43586</v>
      </c>
      <c r="T78" s="141"/>
      <c r="U78" s="141"/>
      <c r="V78" s="115"/>
      <c r="W78" s="108"/>
      <c r="X78" s="145" t="s">
        <v>191</v>
      </c>
      <c r="Y78" s="113" t="s">
        <v>101</v>
      </c>
      <c r="Z78" s="134"/>
      <c r="AA78" s="52"/>
      <c r="AB78" s="127" t="s">
        <v>100</v>
      </c>
      <c r="AC78" s="52" t="s">
        <v>62</v>
      </c>
      <c r="AD78" s="44" t="s">
        <v>63</v>
      </c>
      <c r="AE78" s="111">
        <v>43586</v>
      </c>
      <c r="AF78" s="111">
        <v>43587</v>
      </c>
      <c r="AG78" s="110">
        <v>43678</v>
      </c>
      <c r="AH78" s="109" t="s">
        <v>90</v>
      </c>
      <c r="AI78" s="27"/>
      <c r="AJ78" s="27"/>
    </row>
    <row r="79" spans="1:36" s="28" customFormat="1" ht="84">
      <c r="A79" s="143">
        <v>8</v>
      </c>
      <c r="B79" s="114">
        <v>1908</v>
      </c>
      <c r="C79" s="44" t="s">
        <v>72</v>
      </c>
      <c r="D79" s="7"/>
      <c r="E79" s="9" t="s">
        <v>108</v>
      </c>
      <c r="F79" s="140" t="s">
        <v>190</v>
      </c>
      <c r="G79" s="146" t="s">
        <v>187</v>
      </c>
      <c r="H79" s="134" t="s">
        <v>189</v>
      </c>
      <c r="I79" s="133" t="s">
        <v>188</v>
      </c>
      <c r="J79" s="128" t="s">
        <v>91</v>
      </c>
      <c r="K79" s="54" t="s">
        <v>103</v>
      </c>
      <c r="L79" s="7"/>
      <c r="M79" s="75">
        <v>25000</v>
      </c>
      <c r="N79" s="75">
        <f t="shared" si="3"/>
        <v>30000</v>
      </c>
      <c r="O79" s="9" t="s">
        <v>98</v>
      </c>
      <c r="P79" s="44" t="s">
        <v>72</v>
      </c>
      <c r="Q79" s="47" t="s">
        <v>102</v>
      </c>
      <c r="R79" s="117">
        <v>43525</v>
      </c>
      <c r="S79" s="111">
        <v>43556</v>
      </c>
      <c r="T79" s="27"/>
      <c r="U79" s="27"/>
      <c r="V79" s="115"/>
      <c r="W79" s="108"/>
      <c r="X79" s="145" t="s">
        <v>187</v>
      </c>
      <c r="Y79" s="113" t="s">
        <v>101</v>
      </c>
      <c r="Z79" s="134">
        <v>796</v>
      </c>
      <c r="AA79" s="52" t="s">
        <v>114</v>
      </c>
      <c r="AB79" s="127" t="s">
        <v>186</v>
      </c>
      <c r="AC79" s="52" t="s">
        <v>62</v>
      </c>
      <c r="AD79" s="44" t="s">
        <v>63</v>
      </c>
      <c r="AE79" s="111">
        <v>43556</v>
      </c>
      <c r="AF79" s="111">
        <v>43557</v>
      </c>
      <c r="AG79" s="110">
        <v>43586</v>
      </c>
      <c r="AH79" s="109" t="s">
        <v>90</v>
      </c>
      <c r="AI79" s="27"/>
      <c r="AJ79" s="27"/>
    </row>
    <row r="80" spans="1:36" s="28" customFormat="1" ht="84">
      <c r="A80" s="143">
        <v>8</v>
      </c>
      <c r="B80" s="114">
        <v>1908</v>
      </c>
      <c r="C80" s="44" t="s">
        <v>72</v>
      </c>
      <c r="D80" s="7"/>
      <c r="E80" s="9" t="s">
        <v>108</v>
      </c>
      <c r="F80" s="142" t="s">
        <v>185</v>
      </c>
      <c r="G80" s="129" t="s">
        <v>182</v>
      </c>
      <c r="H80" s="51" t="s">
        <v>184</v>
      </c>
      <c r="I80" s="74" t="s">
        <v>183</v>
      </c>
      <c r="J80" s="128" t="s">
        <v>91</v>
      </c>
      <c r="K80" s="54" t="s">
        <v>103</v>
      </c>
      <c r="L80" s="7"/>
      <c r="M80" s="75">
        <v>8365</v>
      </c>
      <c r="N80" s="75">
        <f t="shared" si="3"/>
        <v>10038</v>
      </c>
      <c r="O80" s="9" t="s">
        <v>98</v>
      </c>
      <c r="P80" s="44" t="s">
        <v>72</v>
      </c>
      <c r="Q80" s="47" t="s">
        <v>102</v>
      </c>
      <c r="R80" s="117">
        <v>43525</v>
      </c>
      <c r="S80" s="111">
        <v>43556</v>
      </c>
      <c r="T80" s="27"/>
      <c r="U80" s="27"/>
      <c r="V80" s="115"/>
      <c r="W80" s="108"/>
      <c r="X80" s="48" t="s">
        <v>182</v>
      </c>
      <c r="Y80" s="113" t="s">
        <v>101</v>
      </c>
      <c r="Z80" s="36">
        <v>796</v>
      </c>
      <c r="AA80" s="52" t="s">
        <v>114</v>
      </c>
      <c r="AB80" s="144">
        <v>1000</v>
      </c>
      <c r="AC80" s="52" t="s">
        <v>62</v>
      </c>
      <c r="AD80" s="44" t="s">
        <v>63</v>
      </c>
      <c r="AE80" s="111">
        <v>43556</v>
      </c>
      <c r="AF80" s="111">
        <v>43557</v>
      </c>
      <c r="AG80" s="110">
        <v>43586</v>
      </c>
      <c r="AH80" s="109" t="s">
        <v>90</v>
      </c>
      <c r="AI80" s="27"/>
      <c r="AJ80" s="27"/>
    </row>
    <row r="81" spans="1:36" s="28" customFormat="1" ht="84">
      <c r="A81" s="143">
        <v>8</v>
      </c>
      <c r="B81" s="114">
        <v>1908</v>
      </c>
      <c r="C81" s="44" t="s">
        <v>72</v>
      </c>
      <c r="D81" s="7"/>
      <c r="E81" s="9" t="s">
        <v>108</v>
      </c>
      <c r="F81" s="142" t="s">
        <v>181</v>
      </c>
      <c r="G81" s="129" t="s">
        <v>178</v>
      </c>
      <c r="H81" s="51" t="s">
        <v>180</v>
      </c>
      <c r="I81" s="74" t="s">
        <v>179</v>
      </c>
      <c r="J81" s="128" t="s">
        <v>91</v>
      </c>
      <c r="K81" s="54" t="s">
        <v>103</v>
      </c>
      <c r="L81" s="7"/>
      <c r="M81" s="75">
        <v>29166.666000000001</v>
      </c>
      <c r="N81" s="75">
        <f t="shared" si="3"/>
        <v>34999.999199999998</v>
      </c>
      <c r="O81" s="9" t="s">
        <v>98</v>
      </c>
      <c r="P81" s="44" t="s">
        <v>72</v>
      </c>
      <c r="Q81" s="47" t="s">
        <v>102</v>
      </c>
      <c r="R81" s="117">
        <v>43525</v>
      </c>
      <c r="S81" s="111">
        <v>43556</v>
      </c>
      <c r="T81" s="141"/>
      <c r="U81" s="141"/>
      <c r="V81" s="115"/>
      <c r="W81" s="108"/>
      <c r="X81" s="114" t="s">
        <v>178</v>
      </c>
      <c r="Y81" s="113" t="s">
        <v>101</v>
      </c>
      <c r="Z81" s="36">
        <v>796</v>
      </c>
      <c r="AA81" s="52" t="s">
        <v>114</v>
      </c>
      <c r="AB81" s="127" t="s">
        <v>150</v>
      </c>
      <c r="AC81" s="52" t="s">
        <v>62</v>
      </c>
      <c r="AD81" s="44" t="s">
        <v>63</v>
      </c>
      <c r="AE81" s="111">
        <v>43556</v>
      </c>
      <c r="AF81" s="111">
        <v>43557</v>
      </c>
      <c r="AG81" s="110">
        <v>43586</v>
      </c>
      <c r="AH81" s="109" t="s">
        <v>90</v>
      </c>
      <c r="AI81" s="27"/>
      <c r="AJ81" s="27"/>
    </row>
    <row r="82" spans="1:36" s="28" customFormat="1" ht="84">
      <c r="A82" s="32">
        <v>8</v>
      </c>
      <c r="B82" s="114">
        <v>1908</v>
      </c>
      <c r="C82" s="44" t="s">
        <v>72</v>
      </c>
      <c r="D82" s="7"/>
      <c r="E82" s="9" t="s">
        <v>108</v>
      </c>
      <c r="F82" s="109" t="s">
        <v>177</v>
      </c>
      <c r="G82" s="129" t="s">
        <v>174</v>
      </c>
      <c r="H82" s="52" t="s">
        <v>176</v>
      </c>
      <c r="I82" s="137" t="s">
        <v>175</v>
      </c>
      <c r="J82" s="128" t="s">
        <v>91</v>
      </c>
      <c r="K82" s="54" t="s">
        <v>103</v>
      </c>
      <c r="L82" s="7"/>
      <c r="M82" s="75">
        <v>20833.332999999999</v>
      </c>
      <c r="N82" s="75">
        <f t="shared" si="3"/>
        <v>24999.999599999999</v>
      </c>
      <c r="O82" s="9" t="s">
        <v>98</v>
      </c>
      <c r="P82" s="44" t="s">
        <v>72</v>
      </c>
      <c r="Q82" s="47" t="s">
        <v>102</v>
      </c>
      <c r="R82" s="117">
        <v>43556</v>
      </c>
      <c r="S82" s="111">
        <v>43586</v>
      </c>
      <c r="T82" s="27"/>
      <c r="U82" s="27"/>
      <c r="V82" s="115"/>
      <c r="W82" s="108"/>
      <c r="X82" s="48" t="s">
        <v>174</v>
      </c>
      <c r="Y82" s="113" t="s">
        <v>101</v>
      </c>
      <c r="Z82" s="36">
        <v>796</v>
      </c>
      <c r="AA82" s="52" t="s">
        <v>114</v>
      </c>
      <c r="AB82" s="127" t="s">
        <v>173</v>
      </c>
      <c r="AC82" s="52" t="s">
        <v>62</v>
      </c>
      <c r="AD82" s="44" t="s">
        <v>63</v>
      </c>
      <c r="AE82" s="111">
        <v>43586</v>
      </c>
      <c r="AF82" s="111">
        <v>43587</v>
      </c>
      <c r="AG82" s="110">
        <v>43678</v>
      </c>
      <c r="AH82" s="109" t="s">
        <v>90</v>
      </c>
      <c r="AI82" s="27"/>
      <c r="AJ82" s="27"/>
    </row>
    <row r="83" spans="1:36" s="28" customFormat="1" ht="58.5" customHeight="1">
      <c r="A83" s="32">
        <v>8</v>
      </c>
      <c r="B83" s="114">
        <v>1908</v>
      </c>
      <c r="C83" s="44" t="s">
        <v>72</v>
      </c>
      <c r="D83" s="7"/>
      <c r="E83" s="9" t="s">
        <v>108</v>
      </c>
      <c r="F83" s="109" t="s">
        <v>172</v>
      </c>
      <c r="G83" s="129" t="s">
        <v>169</v>
      </c>
      <c r="H83" s="52" t="s">
        <v>171</v>
      </c>
      <c r="I83" s="137" t="s">
        <v>170</v>
      </c>
      <c r="J83" s="128" t="s">
        <v>91</v>
      </c>
      <c r="K83" s="54" t="s">
        <v>103</v>
      </c>
      <c r="L83" s="7"/>
      <c r="M83" s="75">
        <v>16666.666000000001</v>
      </c>
      <c r="N83" s="75">
        <f t="shared" si="3"/>
        <v>19999.999200000002</v>
      </c>
      <c r="O83" s="9" t="s">
        <v>98</v>
      </c>
      <c r="P83" s="44" t="s">
        <v>72</v>
      </c>
      <c r="Q83" s="47" t="s">
        <v>102</v>
      </c>
      <c r="R83" s="117">
        <v>43525</v>
      </c>
      <c r="S83" s="111">
        <v>43556</v>
      </c>
      <c r="T83" s="27"/>
      <c r="U83" s="27"/>
      <c r="V83" s="115"/>
      <c r="W83" s="108"/>
      <c r="X83" s="114" t="s">
        <v>169</v>
      </c>
      <c r="Y83" s="113" t="s">
        <v>101</v>
      </c>
      <c r="Z83" s="134" t="s">
        <v>168</v>
      </c>
      <c r="AA83" s="52" t="s">
        <v>167</v>
      </c>
      <c r="AB83" s="127" t="s">
        <v>166</v>
      </c>
      <c r="AC83" s="52" t="s">
        <v>62</v>
      </c>
      <c r="AD83" s="44" t="s">
        <v>63</v>
      </c>
      <c r="AE83" s="111">
        <v>43556</v>
      </c>
      <c r="AF83" s="111">
        <v>43557</v>
      </c>
      <c r="AG83" s="110">
        <v>43586</v>
      </c>
      <c r="AH83" s="109" t="s">
        <v>90</v>
      </c>
      <c r="AI83" s="27"/>
      <c r="AJ83" s="27"/>
    </row>
    <row r="84" spans="1:36" s="28" customFormat="1" ht="58.5" customHeight="1">
      <c r="A84" s="32">
        <v>8</v>
      </c>
      <c r="B84" s="114">
        <v>1908</v>
      </c>
      <c r="C84" s="44" t="s">
        <v>72</v>
      </c>
      <c r="D84" s="7"/>
      <c r="E84" s="9" t="s">
        <v>108</v>
      </c>
      <c r="F84" s="140" t="s">
        <v>165</v>
      </c>
      <c r="G84" s="139" t="s">
        <v>164</v>
      </c>
      <c r="H84" s="134" t="s">
        <v>161</v>
      </c>
      <c r="I84" s="133" t="s">
        <v>160</v>
      </c>
      <c r="J84" s="128" t="s">
        <v>91</v>
      </c>
      <c r="K84" s="54" t="s">
        <v>103</v>
      </c>
      <c r="L84" s="7"/>
      <c r="M84" s="75">
        <v>37500</v>
      </c>
      <c r="N84" s="75">
        <f t="shared" si="3"/>
        <v>45000</v>
      </c>
      <c r="O84" s="9" t="s">
        <v>98</v>
      </c>
      <c r="P84" s="44" t="s">
        <v>72</v>
      </c>
      <c r="Q84" s="47" t="s">
        <v>102</v>
      </c>
      <c r="R84" s="117">
        <v>43525</v>
      </c>
      <c r="S84" s="111">
        <v>43556</v>
      </c>
      <c r="T84" s="27"/>
      <c r="U84" s="27"/>
      <c r="V84" s="115"/>
      <c r="W84" s="108"/>
      <c r="X84" s="138" t="str">
        <f>G84</f>
        <v xml:space="preserve">Поставка светотехнической продукции </v>
      </c>
      <c r="Y84" s="113" t="s">
        <v>101</v>
      </c>
      <c r="Z84" s="36">
        <v>796</v>
      </c>
      <c r="AA84" s="52" t="s">
        <v>114</v>
      </c>
      <c r="AB84" s="32">
        <v>300</v>
      </c>
      <c r="AC84" s="52" t="s">
        <v>62</v>
      </c>
      <c r="AD84" s="44" t="s">
        <v>63</v>
      </c>
      <c r="AE84" s="111">
        <v>43556</v>
      </c>
      <c r="AF84" s="111">
        <v>43557</v>
      </c>
      <c r="AG84" s="110">
        <v>43586</v>
      </c>
      <c r="AH84" s="109" t="s">
        <v>90</v>
      </c>
      <c r="AI84" s="27"/>
      <c r="AJ84" s="27"/>
    </row>
    <row r="85" spans="1:36" s="28" customFormat="1" ht="58.5" customHeight="1">
      <c r="A85" s="32">
        <v>8</v>
      </c>
      <c r="B85" s="114">
        <v>1908</v>
      </c>
      <c r="C85" s="44" t="s">
        <v>72</v>
      </c>
      <c r="D85" s="7"/>
      <c r="E85" s="9" t="s">
        <v>108</v>
      </c>
      <c r="F85" s="140" t="s">
        <v>163</v>
      </c>
      <c r="G85" s="139" t="s">
        <v>162</v>
      </c>
      <c r="H85" s="134" t="s">
        <v>161</v>
      </c>
      <c r="I85" s="133" t="s">
        <v>160</v>
      </c>
      <c r="J85" s="128" t="s">
        <v>91</v>
      </c>
      <c r="K85" s="54" t="s">
        <v>103</v>
      </c>
      <c r="L85" s="7"/>
      <c r="M85" s="75">
        <v>62500</v>
      </c>
      <c r="N85" s="75">
        <f t="shared" si="3"/>
        <v>75000</v>
      </c>
      <c r="O85" s="9" t="s">
        <v>98</v>
      </c>
      <c r="P85" s="44" t="s">
        <v>72</v>
      </c>
      <c r="Q85" s="47" t="s">
        <v>102</v>
      </c>
      <c r="R85" s="117">
        <v>43525</v>
      </c>
      <c r="S85" s="111">
        <v>43556</v>
      </c>
      <c r="T85" s="27"/>
      <c r="U85" s="27"/>
      <c r="V85" s="115"/>
      <c r="W85" s="108"/>
      <c r="X85" s="138" t="str">
        <f>G85</f>
        <v>Поставка светильников</v>
      </c>
      <c r="Y85" s="113" t="s">
        <v>101</v>
      </c>
      <c r="Z85" s="36">
        <v>796</v>
      </c>
      <c r="AA85" s="52" t="s">
        <v>114</v>
      </c>
      <c r="AB85" s="32">
        <v>34</v>
      </c>
      <c r="AC85" s="52" t="s">
        <v>62</v>
      </c>
      <c r="AD85" s="44" t="s">
        <v>63</v>
      </c>
      <c r="AE85" s="111">
        <v>43556</v>
      </c>
      <c r="AF85" s="111">
        <v>43557</v>
      </c>
      <c r="AG85" s="110">
        <v>43586</v>
      </c>
      <c r="AH85" s="109" t="s">
        <v>90</v>
      </c>
      <c r="AI85" s="27"/>
      <c r="AJ85" s="27"/>
    </row>
    <row r="86" spans="1:36" s="28" customFormat="1" ht="57" customHeight="1">
      <c r="A86" s="32">
        <v>8</v>
      </c>
      <c r="B86" s="114">
        <v>1908</v>
      </c>
      <c r="C86" s="44" t="s">
        <v>72</v>
      </c>
      <c r="D86" s="7"/>
      <c r="E86" s="9" t="s">
        <v>108</v>
      </c>
      <c r="F86" s="109" t="s">
        <v>159</v>
      </c>
      <c r="G86" s="129" t="s">
        <v>156</v>
      </c>
      <c r="H86" s="51" t="s">
        <v>158</v>
      </c>
      <c r="I86" s="74" t="s">
        <v>157</v>
      </c>
      <c r="J86" s="128" t="s">
        <v>91</v>
      </c>
      <c r="K86" s="54" t="s">
        <v>103</v>
      </c>
      <c r="L86" s="7"/>
      <c r="M86" s="75">
        <v>12500</v>
      </c>
      <c r="N86" s="75">
        <f t="shared" si="3"/>
        <v>15000</v>
      </c>
      <c r="O86" s="9" t="s">
        <v>98</v>
      </c>
      <c r="P86" s="44" t="s">
        <v>72</v>
      </c>
      <c r="Q86" s="47" t="s">
        <v>102</v>
      </c>
      <c r="R86" s="117">
        <v>43525</v>
      </c>
      <c r="S86" s="111">
        <v>43556</v>
      </c>
      <c r="T86" s="27"/>
      <c r="U86" s="27"/>
      <c r="V86" s="115"/>
      <c r="W86" s="108"/>
      <c r="X86" s="114" t="s">
        <v>156</v>
      </c>
      <c r="Y86" s="113" t="s">
        <v>101</v>
      </c>
      <c r="Z86" s="134" t="s">
        <v>115</v>
      </c>
      <c r="AA86" s="52" t="s">
        <v>114</v>
      </c>
      <c r="AB86" s="127" t="s">
        <v>155</v>
      </c>
      <c r="AC86" s="52" t="s">
        <v>62</v>
      </c>
      <c r="AD86" s="44" t="s">
        <v>63</v>
      </c>
      <c r="AE86" s="111">
        <v>43556</v>
      </c>
      <c r="AF86" s="111">
        <v>43557</v>
      </c>
      <c r="AG86" s="110">
        <v>43586</v>
      </c>
      <c r="AH86" s="109" t="s">
        <v>90</v>
      </c>
      <c r="AI86" s="27"/>
      <c r="AJ86" s="27"/>
    </row>
    <row r="87" spans="1:36" s="28" customFormat="1" ht="65.25" customHeight="1">
      <c r="A87" s="32">
        <v>8</v>
      </c>
      <c r="B87" s="114">
        <v>1908</v>
      </c>
      <c r="C87" s="44" t="s">
        <v>72</v>
      </c>
      <c r="D87" s="7"/>
      <c r="E87" s="9" t="s">
        <v>108</v>
      </c>
      <c r="F87" s="109" t="s">
        <v>154</v>
      </c>
      <c r="G87" s="129" t="s">
        <v>151</v>
      </c>
      <c r="H87" s="52" t="s">
        <v>153</v>
      </c>
      <c r="I87" s="137" t="s">
        <v>152</v>
      </c>
      <c r="J87" s="128" t="s">
        <v>91</v>
      </c>
      <c r="K87" s="54" t="s">
        <v>103</v>
      </c>
      <c r="L87" s="7"/>
      <c r="M87" s="75">
        <v>58333.332999999999</v>
      </c>
      <c r="N87" s="75">
        <f t="shared" si="3"/>
        <v>69999.999599999996</v>
      </c>
      <c r="O87" s="9" t="s">
        <v>98</v>
      </c>
      <c r="P87" s="44" t="s">
        <v>72</v>
      </c>
      <c r="Q87" s="47" t="s">
        <v>102</v>
      </c>
      <c r="R87" s="117">
        <v>43525</v>
      </c>
      <c r="S87" s="111">
        <v>43556</v>
      </c>
      <c r="T87" s="27"/>
      <c r="U87" s="27"/>
      <c r="V87" s="115"/>
      <c r="W87" s="108"/>
      <c r="X87" s="114" t="s">
        <v>151</v>
      </c>
      <c r="Y87" s="113" t="s">
        <v>101</v>
      </c>
      <c r="Z87" s="134" t="s">
        <v>115</v>
      </c>
      <c r="AA87" s="52" t="s">
        <v>114</v>
      </c>
      <c r="AB87" s="127" t="s">
        <v>150</v>
      </c>
      <c r="AC87" s="52" t="s">
        <v>62</v>
      </c>
      <c r="AD87" s="44" t="s">
        <v>63</v>
      </c>
      <c r="AE87" s="111">
        <v>43556</v>
      </c>
      <c r="AF87" s="111">
        <v>43557</v>
      </c>
      <c r="AG87" s="110">
        <v>43586</v>
      </c>
      <c r="AH87" s="109" t="s">
        <v>90</v>
      </c>
      <c r="AI87" s="27"/>
      <c r="AJ87" s="27"/>
    </row>
    <row r="88" spans="1:36" s="28" customFormat="1" ht="57.75" customHeight="1">
      <c r="A88" s="32">
        <v>8</v>
      </c>
      <c r="B88" s="114">
        <v>1908</v>
      </c>
      <c r="C88" s="44" t="s">
        <v>72</v>
      </c>
      <c r="D88" s="7"/>
      <c r="E88" s="9" t="s">
        <v>108</v>
      </c>
      <c r="F88" s="109" t="s">
        <v>149</v>
      </c>
      <c r="G88" s="129" t="s">
        <v>146</v>
      </c>
      <c r="H88" s="52" t="s">
        <v>148</v>
      </c>
      <c r="I88" s="137" t="s">
        <v>147</v>
      </c>
      <c r="J88" s="128" t="s">
        <v>91</v>
      </c>
      <c r="K88" s="54" t="s">
        <v>103</v>
      </c>
      <c r="L88" s="7"/>
      <c r="M88" s="75">
        <v>5416.6660000000002</v>
      </c>
      <c r="N88" s="75">
        <f t="shared" si="3"/>
        <v>6499.9992000000002</v>
      </c>
      <c r="O88" s="9" t="s">
        <v>98</v>
      </c>
      <c r="P88" s="44" t="s">
        <v>72</v>
      </c>
      <c r="Q88" s="47" t="s">
        <v>102</v>
      </c>
      <c r="R88" s="117">
        <v>43525</v>
      </c>
      <c r="S88" s="111">
        <v>43556</v>
      </c>
      <c r="T88" s="27"/>
      <c r="U88" s="27"/>
      <c r="V88" s="115"/>
      <c r="W88" s="108"/>
      <c r="X88" s="48" t="s">
        <v>146</v>
      </c>
      <c r="Y88" s="113" t="s">
        <v>101</v>
      </c>
      <c r="Z88" s="134"/>
      <c r="AA88" s="52"/>
      <c r="AB88" s="127" t="s">
        <v>100</v>
      </c>
      <c r="AC88" s="52" t="s">
        <v>62</v>
      </c>
      <c r="AD88" s="44" t="s">
        <v>63</v>
      </c>
      <c r="AE88" s="111">
        <v>43556</v>
      </c>
      <c r="AF88" s="111">
        <v>43556</v>
      </c>
      <c r="AG88" s="110">
        <v>43586</v>
      </c>
      <c r="AH88" s="109" t="s">
        <v>90</v>
      </c>
      <c r="AI88" s="27"/>
      <c r="AJ88" s="27"/>
    </row>
    <row r="89" spans="1:36" s="28" customFormat="1" ht="87.75" customHeight="1">
      <c r="A89" s="32">
        <v>8</v>
      </c>
      <c r="B89" s="114">
        <v>1908</v>
      </c>
      <c r="C89" s="44" t="s">
        <v>72</v>
      </c>
      <c r="D89" s="7"/>
      <c r="E89" s="9" t="s">
        <v>108</v>
      </c>
      <c r="F89" s="109" t="s">
        <v>145</v>
      </c>
      <c r="G89" s="129" t="s">
        <v>142</v>
      </c>
      <c r="H89" s="52" t="s">
        <v>144</v>
      </c>
      <c r="I89" s="137" t="s">
        <v>143</v>
      </c>
      <c r="J89" s="128" t="s">
        <v>91</v>
      </c>
      <c r="K89" s="54" t="s">
        <v>103</v>
      </c>
      <c r="L89" s="7"/>
      <c r="M89" s="75">
        <v>12500</v>
      </c>
      <c r="N89" s="75">
        <f t="shared" si="3"/>
        <v>15000</v>
      </c>
      <c r="O89" s="9" t="s">
        <v>98</v>
      </c>
      <c r="P89" s="44" t="s">
        <v>72</v>
      </c>
      <c r="Q89" s="47" t="s">
        <v>102</v>
      </c>
      <c r="R89" s="117">
        <v>43525</v>
      </c>
      <c r="S89" s="111">
        <v>43556</v>
      </c>
      <c r="T89" s="136"/>
      <c r="U89" s="136"/>
      <c r="V89" s="115"/>
      <c r="W89" s="108"/>
      <c r="X89" s="114" t="s">
        <v>142</v>
      </c>
      <c r="Y89" s="113" t="s">
        <v>101</v>
      </c>
      <c r="Z89" s="134"/>
      <c r="AA89" s="52"/>
      <c r="AB89" s="127" t="s">
        <v>100</v>
      </c>
      <c r="AC89" s="52" t="s">
        <v>62</v>
      </c>
      <c r="AD89" s="44" t="s">
        <v>63</v>
      </c>
      <c r="AE89" s="111">
        <v>43556</v>
      </c>
      <c r="AF89" s="111">
        <v>43556</v>
      </c>
      <c r="AG89" s="110">
        <v>43586</v>
      </c>
      <c r="AH89" s="109" t="s">
        <v>90</v>
      </c>
      <c r="AI89" s="27"/>
      <c r="AJ89" s="27"/>
    </row>
    <row r="90" spans="1:36" s="28" customFormat="1" ht="82.5" customHeight="1">
      <c r="A90" s="32">
        <v>8</v>
      </c>
      <c r="B90" s="114">
        <v>1908</v>
      </c>
      <c r="C90" s="44" t="s">
        <v>72</v>
      </c>
      <c r="D90" s="7"/>
      <c r="E90" s="9" t="s">
        <v>108</v>
      </c>
      <c r="F90" s="109" t="s">
        <v>141</v>
      </c>
      <c r="G90" s="129" t="s">
        <v>140</v>
      </c>
      <c r="H90" s="52" t="s">
        <v>139</v>
      </c>
      <c r="I90" s="137" t="s">
        <v>138</v>
      </c>
      <c r="J90" s="128" t="s">
        <v>91</v>
      </c>
      <c r="K90" s="54" t="s">
        <v>103</v>
      </c>
      <c r="L90" s="7"/>
      <c r="M90" s="75">
        <v>29166.666000000001</v>
      </c>
      <c r="N90" s="75">
        <f t="shared" si="3"/>
        <v>34999.999199999998</v>
      </c>
      <c r="O90" s="9" t="s">
        <v>98</v>
      </c>
      <c r="P90" s="44" t="s">
        <v>72</v>
      </c>
      <c r="Q90" s="47" t="s">
        <v>102</v>
      </c>
      <c r="R90" s="117">
        <v>43525</v>
      </c>
      <c r="S90" s="111">
        <v>43556</v>
      </c>
      <c r="T90" s="136"/>
      <c r="U90" s="136"/>
      <c r="V90" s="115"/>
      <c r="W90" s="108"/>
      <c r="X90" s="114" t="str">
        <f>G90</f>
        <v>Поставка металлопроката</v>
      </c>
      <c r="Y90" s="113" t="s">
        <v>101</v>
      </c>
      <c r="Z90" s="134"/>
      <c r="AA90" s="52"/>
      <c r="AB90" s="127" t="s">
        <v>100</v>
      </c>
      <c r="AC90" s="52" t="s">
        <v>62</v>
      </c>
      <c r="AD90" s="44" t="s">
        <v>63</v>
      </c>
      <c r="AE90" s="111">
        <v>43556</v>
      </c>
      <c r="AF90" s="111">
        <v>43556</v>
      </c>
      <c r="AG90" s="110">
        <v>43586</v>
      </c>
      <c r="AH90" s="109" t="s">
        <v>90</v>
      </c>
      <c r="AI90" s="27"/>
      <c r="AJ90" s="27"/>
    </row>
    <row r="91" spans="1:36" s="28" customFormat="1" ht="69.75" customHeight="1">
      <c r="A91" s="32">
        <v>8</v>
      </c>
      <c r="B91" s="114">
        <v>1908</v>
      </c>
      <c r="C91" s="44" t="s">
        <v>72</v>
      </c>
      <c r="D91" s="7"/>
      <c r="E91" s="9" t="s">
        <v>108</v>
      </c>
      <c r="F91" s="109" t="s">
        <v>137</v>
      </c>
      <c r="G91" s="135" t="s">
        <v>136</v>
      </c>
      <c r="H91" s="134" t="s">
        <v>135</v>
      </c>
      <c r="I91" s="133" t="s">
        <v>134</v>
      </c>
      <c r="J91" s="128" t="s">
        <v>91</v>
      </c>
      <c r="K91" s="54" t="s">
        <v>103</v>
      </c>
      <c r="L91" s="7"/>
      <c r="M91" s="75">
        <v>16666.666000000001</v>
      </c>
      <c r="N91" s="75">
        <f t="shared" si="3"/>
        <v>19999.999200000002</v>
      </c>
      <c r="O91" s="9" t="s">
        <v>98</v>
      </c>
      <c r="P91" s="44" t="s">
        <v>72</v>
      </c>
      <c r="Q91" s="47" t="s">
        <v>102</v>
      </c>
      <c r="R91" s="117">
        <v>43525</v>
      </c>
      <c r="S91" s="111">
        <v>43556</v>
      </c>
      <c r="T91" s="27"/>
      <c r="U91" s="27"/>
      <c r="V91" s="115"/>
      <c r="W91" s="108"/>
      <c r="X91" s="114" t="str">
        <f>G91</f>
        <v>Поставка трубчатых электронагревателей</v>
      </c>
      <c r="Y91" s="113" t="s">
        <v>101</v>
      </c>
      <c r="Z91" s="51">
        <v>796</v>
      </c>
      <c r="AA91" s="52" t="s">
        <v>114</v>
      </c>
      <c r="AB91" s="112" t="s">
        <v>125</v>
      </c>
      <c r="AC91" s="52" t="s">
        <v>62</v>
      </c>
      <c r="AD91" s="44" t="s">
        <v>63</v>
      </c>
      <c r="AE91" s="111">
        <v>43556</v>
      </c>
      <c r="AF91" s="111">
        <v>43556</v>
      </c>
      <c r="AG91" s="110">
        <v>43586</v>
      </c>
      <c r="AH91" s="109" t="s">
        <v>90</v>
      </c>
      <c r="AI91" s="27"/>
      <c r="AJ91" s="27"/>
    </row>
    <row r="92" spans="1:36" s="28" customFormat="1" ht="67.5" customHeight="1">
      <c r="A92" s="32">
        <v>8</v>
      </c>
      <c r="B92" s="114">
        <v>1908</v>
      </c>
      <c r="C92" s="44" t="s">
        <v>72</v>
      </c>
      <c r="D92" s="7"/>
      <c r="E92" s="9" t="s">
        <v>108</v>
      </c>
      <c r="F92" s="109" t="s">
        <v>133</v>
      </c>
      <c r="G92" s="131" t="s">
        <v>132</v>
      </c>
      <c r="H92" s="52" t="s">
        <v>117</v>
      </c>
      <c r="I92" s="119" t="s">
        <v>131</v>
      </c>
      <c r="J92" s="128" t="s">
        <v>91</v>
      </c>
      <c r="K92" s="54" t="s">
        <v>103</v>
      </c>
      <c r="L92" s="7"/>
      <c r="M92" s="75">
        <v>12500</v>
      </c>
      <c r="N92" s="75">
        <f t="shared" si="3"/>
        <v>15000</v>
      </c>
      <c r="O92" s="9" t="s">
        <v>98</v>
      </c>
      <c r="P92" s="44" t="s">
        <v>72</v>
      </c>
      <c r="Q92" s="47" t="s">
        <v>102</v>
      </c>
      <c r="R92" s="117">
        <v>43556</v>
      </c>
      <c r="S92" s="111">
        <v>43586</v>
      </c>
      <c r="T92" s="116"/>
      <c r="U92" s="115"/>
      <c r="V92" s="115"/>
      <c r="W92" s="108"/>
      <c r="X92" s="130" t="str">
        <f>G92</f>
        <v>Поставка фильтров для очистки воды</v>
      </c>
      <c r="Y92" s="113" t="s">
        <v>101</v>
      </c>
      <c r="Z92" s="51">
        <v>796</v>
      </c>
      <c r="AA92" s="52" t="s">
        <v>114</v>
      </c>
      <c r="AB92" s="112" t="s">
        <v>130</v>
      </c>
      <c r="AC92" s="52" t="s">
        <v>62</v>
      </c>
      <c r="AD92" s="44" t="s">
        <v>63</v>
      </c>
      <c r="AE92" s="111">
        <v>43586</v>
      </c>
      <c r="AF92" s="111">
        <v>43586</v>
      </c>
      <c r="AG92" s="110">
        <v>43617</v>
      </c>
      <c r="AH92" s="109" t="s">
        <v>90</v>
      </c>
      <c r="AI92" s="27"/>
      <c r="AJ92" s="27"/>
    </row>
    <row r="93" spans="1:36" s="28" customFormat="1" ht="70.5" customHeight="1">
      <c r="A93" s="32">
        <v>8</v>
      </c>
      <c r="B93" s="114">
        <v>1908</v>
      </c>
      <c r="C93" s="44" t="s">
        <v>72</v>
      </c>
      <c r="D93" s="7"/>
      <c r="E93" s="9" t="s">
        <v>108</v>
      </c>
      <c r="F93" s="109" t="s">
        <v>129</v>
      </c>
      <c r="G93" s="129" t="s">
        <v>126</v>
      </c>
      <c r="H93" s="52" t="s">
        <v>128</v>
      </c>
      <c r="I93" s="119" t="s">
        <v>127</v>
      </c>
      <c r="J93" s="128" t="s">
        <v>91</v>
      </c>
      <c r="K93" s="54" t="s">
        <v>103</v>
      </c>
      <c r="L93" s="7"/>
      <c r="M93" s="75">
        <v>9972.5</v>
      </c>
      <c r="N93" s="75">
        <f t="shared" si="3"/>
        <v>11967</v>
      </c>
      <c r="O93" s="9" t="s">
        <v>98</v>
      </c>
      <c r="P93" s="44" t="s">
        <v>72</v>
      </c>
      <c r="Q93" s="47" t="s">
        <v>102</v>
      </c>
      <c r="R93" s="117">
        <v>43556</v>
      </c>
      <c r="S93" s="111">
        <v>43586</v>
      </c>
      <c r="T93" s="116"/>
      <c r="U93" s="115"/>
      <c r="V93" s="115"/>
      <c r="W93" s="108"/>
      <c r="X93" s="114" t="s">
        <v>126</v>
      </c>
      <c r="Y93" s="113" t="s">
        <v>101</v>
      </c>
      <c r="Z93" s="51" t="s">
        <v>115</v>
      </c>
      <c r="AA93" s="52" t="s">
        <v>114</v>
      </c>
      <c r="AB93" s="127" t="s">
        <v>125</v>
      </c>
      <c r="AC93" s="52" t="s">
        <v>62</v>
      </c>
      <c r="AD93" s="44" t="s">
        <v>63</v>
      </c>
      <c r="AE93" s="111">
        <v>43586</v>
      </c>
      <c r="AF93" s="111">
        <v>43586</v>
      </c>
      <c r="AG93" s="110">
        <v>43617</v>
      </c>
      <c r="AH93" s="109" t="s">
        <v>90</v>
      </c>
      <c r="AI93" s="27"/>
      <c r="AJ93" s="27"/>
    </row>
    <row r="94" spans="1:36" s="28" customFormat="1" ht="72" customHeight="1">
      <c r="A94" s="32">
        <v>8</v>
      </c>
      <c r="B94" s="114">
        <v>1908</v>
      </c>
      <c r="C94" s="44" t="s">
        <v>72</v>
      </c>
      <c r="D94" s="7"/>
      <c r="E94" s="9" t="s">
        <v>108</v>
      </c>
      <c r="F94" s="109" t="s">
        <v>124</v>
      </c>
      <c r="G94" s="132" t="s">
        <v>123</v>
      </c>
      <c r="H94" s="52" t="s">
        <v>122</v>
      </c>
      <c r="I94" s="119" t="s">
        <v>121</v>
      </c>
      <c r="J94" s="128" t="s">
        <v>91</v>
      </c>
      <c r="K94" s="54" t="s">
        <v>103</v>
      </c>
      <c r="L94" s="7"/>
      <c r="M94" s="75">
        <v>33271.665999999997</v>
      </c>
      <c r="N94" s="75">
        <f t="shared" si="3"/>
        <v>39925.999199999998</v>
      </c>
      <c r="O94" s="9" t="s">
        <v>98</v>
      </c>
      <c r="P94" s="44" t="s">
        <v>72</v>
      </c>
      <c r="Q94" s="47" t="s">
        <v>102</v>
      </c>
      <c r="R94" s="117">
        <v>43525</v>
      </c>
      <c r="S94" s="111">
        <v>43556</v>
      </c>
      <c r="T94" s="116"/>
      <c r="U94" s="115"/>
      <c r="V94" s="115"/>
      <c r="W94" s="108"/>
      <c r="X94" s="130" t="str">
        <f>G94</f>
        <v xml:space="preserve">Поставка окон ПВХ </v>
      </c>
      <c r="Y94" s="113" t="s">
        <v>101</v>
      </c>
      <c r="Z94" s="51" t="s">
        <v>115</v>
      </c>
      <c r="AA94" s="52" t="s">
        <v>114</v>
      </c>
      <c r="AB94" s="112" t="s">
        <v>120</v>
      </c>
      <c r="AC94" s="52" t="s">
        <v>62</v>
      </c>
      <c r="AD94" s="44" t="s">
        <v>63</v>
      </c>
      <c r="AE94" s="111">
        <v>43556</v>
      </c>
      <c r="AF94" s="111">
        <v>43556</v>
      </c>
      <c r="AG94" s="110">
        <v>43586</v>
      </c>
      <c r="AH94" s="109" t="s">
        <v>90</v>
      </c>
      <c r="AI94" s="27"/>
      <c r="AJ94" s="27"/>
    </row>
    <row r="95" spans="1:36" s="28" customFormat="1" ht="72" customHeight="1">
      <c r="A95" s="32">
        <v>8</v>
      </c>
      <c r="B95" s="114">
        <v>1908</v>
      </c>
      <c r="C95" s="44" t="s">
        <v>72</v>
      </c>
      <c r="D95" s="7"/>
      <c r="E95" s="9" t="s">
        <v>108</v>
      </c>
      <c r="F95" s="109" t="s">
        <v>119</v>
      </c>
      <c r="G95" s="131" t="s">
        <v>118</v>
      </c>
      <c r="H95" s="52" t="s">
        <v>117</v>
      </c>
      <c r="I95" s="119" t="s">
        <v>116</v>
      </c>
      <c r="J95" s="128" t="s">
        <v>91</v>
      </c>
      <c r="K95" s="54" t="s">
        <v>103</v>
      </c>
      <c r="L95" s="7"/>
      <c r="M95" s="75">
        <v>11666.665999999999</v>
      </c>
      <c r="N95" s="75">
        <f t="shared" si="3"/>
        <v>13999.999199999998</v>
      </c>
      <c r="O95" s="9" t="s">
        <v>98</v>
      </c>
      <c r="P95" s="44" t="s">
        <v>72</v>
      </c>
      <c r="Q95" s="47" t="s">
        <v>102</v>
      </c>
      <c r="R95" s="117">
        <v>43556</v>
      </c>
      <c r="S95" s="111">
        <v>43586</v>
      </c>
      <c r="T95" s="116"/>
      <c r="U95" s="115"/>
      <c r="V95" s="115"/>
      <c r="W95" s="108"/>
      <c r="X95" s="130" t="str">
        <f>G95</f>
        <v>Поставка огнетушителей порошковых</v>
      </c>
      <c r="Y95" s="113" t="s">
        <v>101</v>
      </c>
      <c r="Z95" s="51" t="s">
        <v>115</v>
      </c>
      <c r="AA95" s="52" t="s">
        <v>114</v>
      </c>
      <c r="AB95" s="112" t="s">
        <v>113</v>
      </c>
      <c r="AC95" s="52" t="s">
        <v>62</v>
      </c>
      <c r="AD95" s="44" t="s">
        <v>63</v>
      </c>
      <c r="AE95" s="111">
        <v>43586</v>
      </c>
      <c r="AF95" s="111">
        <v>43587</v>
      </c>
      <c r="AG95" s="111">
        <v>43619</v>
      </c>
      <c r="AH95" s="109" t="s">
        <v>90</v>
      </c>
      <c r="AI95" s="27"/>
      <c r="AJ95" s="27"/>
    </row>
    <row r="96" spans="1:36" s="28" customFormat="1" ht="88.5" customHeight="1">
      <c r="A96" s="32">
        <v>8</v>
      </c>
      <c r="B96" s="114">
        <v>1908</v>
      </c>
      <c r="C96" s="44" t="s">
        <v>72</v>
      </c>
      <c r="D96" s="7"/>
      <c r="E96" s="9" t="s">
        <v>108</v>
      </c>
      <c r="F96" s="109" t="s">
        <v>112</v>
      </c>
      <c r="G96" s="129" t="s">
        <v>109</v>
      </c>
      <c r="H96" s="52" t="s">
        <v>111</v>
      </c>
      <c r="I96" s="119" t="s">
        <v>110</v>
      </c>
      <c r="J96" s="128" t="s">
        <v>91</v>
      </c>
      <c r="K96" s="54" t="s">
        <v>103</v>
      </c>
      <c r="L96" s="7"/>
      <c r="M96" s="75">
        <v>8333.3330000000005</v>
      </c>
      <c r="N96" s="75">
        <f t="shared" si="3"/>
        <v>9999.999600000001</v>
      </c>
      <c r="O96" s="9" t="s">
        <v>98</v>
      </c>
      <c r="P96" s="44" t="s">
        <v>72</v>
      </c>
      <c r="Q96" s="47" t="s">
        <v>102</v>
      </c>
      <c r="R96" s="117">
        <v>43556</v>
      </c>
      <c r="S96" s="111">
        <v>43586</v>
      </c>
      <c r="T96" s="116"/>
      <c r="U96" s="115"/>
      <c r="V96" s="115"/>
      <c r="W96" s="108"/>
      <c r="X96" s="114" t="s">
        <v>109</v>
      </c>
      <c r="Y96" s="113" t="s">
        <v>101</v>
      </c>
      <c r="Z96" s="51"/>
      <c r="AA96" s="52"/>
      <c r="AB96" s="127" t="s">
        <v>100</v>
      </c>
      <c r="AC96" s="52" t="s">
        <v>62</v>
      </c>
      <c r="AD96" s="44" t="s">
        <v>63</v>
      </c>
      <c r="AE96" s="111">
        <v>43586</v>
      </c>
      <c r="AF96" s="111">
        <v>43587</v>
      </c>
      <c r="AG96" s="111">
        <v>43588</v>
      </c>
      <c r="AH96" s="109" t="s">
        <v>90</v>
      </c>
      <c r="AI96" s="27"/>
      <c r="AJ96" s="27"/>
    </row>
    <row r="97" spans="1:36" s="28" customFormat="1" ht="87" customHeight="1">
      <c r="A97" s="32">
        <v>8</v>
      </c>
      <c r="B97" s="114">
        <v>1908</v>
      </c>
      <c r="C97" s="44" t="s">
        <v>72</v>
      </c>
      <c r="D97" s="7"/>
      <c r="E97" s="9" t="s">
        <v>108</v>
      </c>
      <c r="F97" s="109" t="s">
        <v>107</v>
      </c>
      <c r="G97" s="129" t="s">
        <v>106</v>
      </c>
      <c r="H97" s="52" t="s">
        <v>105</v>
      </c>
      <c r="I97" s="119" t="s">
        <v>104</v>
      </c>
      <c r="J97" s="128" t="s">
        <v>91</v>
      </c>
      <c r="K97" s="54" t="s">
        <v>103</v>
      </c>
      <c r="L97" s="7"/>
      <c r="M97" s="75">
        <v>82500</v>
      </c>
      <c r="N97" s="75">
        <f t="shared" si="3"/>
        <v>99000</v>
      </c>
      <c r="O97" s="9" t="s">
        <v>98</v>
      </c>
      <c r="P97" s="44" t="s">
        <v>72</v>
      </c>
      <c r="Q97" s="47" t="s">
        <v>102</v>
      </c>
      <c r="R97" s="117">
        <v>43556</v>
      </c>
      <c r="S97" s="111">
        <v>43586</v>
      </c>
      <c r="T97" s="116"/>
      <c r="U97" s="115"/>
      <c r="V97" s="115"/>
      <c r="W97" s="108"/>
      <c r="X97" s="114" t="str">
        <f>G97</f>
        <v>Поставка профиля металлопластикового</v>
      </c>
      <c r="Y97" s="113" t="s">
        <v>101</v>
      </c>
      <c r="Z97" s="51"/>
      <c r="AA97" s="52"/>
      <c r="AB97" s="127" t="s">
        <v>100</v>
      </c>
      <c r="AC97" s="52" t="s">
        <v>62</v>
      </c>
      <c r="AD97" s="44" t="s">
        <v>63</v>
      </c>
      <c r="AE97" s="111">
        <v>43586</v>
      </c>
      <c r="AF97" s="111">
        <v>43587</v>
      </c>
      <c r="AG97" s="110">
        <v>43617</v>
      </c>
      <c r="AH97" s="109" t="s">
        <v>90</v>
      </c>
      <c r="AI97" s="27"/>
      <c r="AJ97" s="27"/>
    </row>
    <row r="98" spans="1:36" s="28" customFormat="1" ht="87" customHeight="1">
      <c r="A98" s="126"/>
      <c r="B98" s="125"/>
      <c r="C98" s="124"/>
      <c r="D98" s="123"/>
      <c r="E98" s="122"/>
      <c r="F98" s="121"/>
      <c r="G98" s="120"/>
      <c r="H98" s="52"/>
      <c r="I98" s="119"/>
      <c r="J98" s="27"/>
      <c r="K98" s="54"/>
      <c r="L98" s="7"/>
      <c r="M98" s="118">
        <f>SUBTOTAL(9,M59:M97)</f>
        <v>962025.82399999979</v>
      </c>
      <c r="N98" s="118">
        <f>SUBTOTAL(9,N59:N97)</f>
        <v>1154430.9887999997</v>
      </c>
      <c r="O98" s="9"/>
      <c r="P98" s="44"/>
      <c r="Q98" s="47"/>
      <c r="R98" s="117"/>
      <c r="S98" s="111"/>
      <c r="T98" s="116"/>
      <c r="U98" s="115"/>
      <c r="V98" s="115"/>
      <c r="W98" s="108"/>
      <c r="X98" s="114"/>
      <c r="Y98" s="113"/>
      <c r="Z98" s="51"/>
      <c r="AA98" s="52"/>
      <c r="AB98" s="112"/>
      <c r="AC98" s="52"/>
      <c r="AD98" s="44"/>
      <c r="AE98" s="111"/>
      <c r="AF98" s="111"/>
      <c r="AG98" s="110"/>
      <c r="AH98" s="109"/>
      <c r="AI98" s="27"/>
      <c r="AJ98" s="27"/>
    </row>
    <row r="99" spans="1:36" s="28" customFormat="1" ht="30" customHeight="1">
      <c r="A99" s="240" t="s">
        <v>82</v>
      </c>
      <c r="B99" s="241"/>
      <c r="C99" s="241"/>
      <c r="D99" s="241"/>
      <c r="E99" s="241"/>
      <c r="F99" s="241"/>
      <c r="G99" s="242"/>
      <c r="H99" s="36"/>
      <c r="I99" s="108"/>
      <c r="J99" s="27"/>
      <c r="K99" s="26"/>
      <c r="L99" s="7"/>
      <c r="M99" s="84">
        <f>M58+M98</f>
        <v>7356825.4879999999</v>
      </c>
      <c r="N99" s="84">
        <f>N58+N98</f>
        <v>8722534.9856000002</v>
      </c>
      <c r="O99" s="27"/>
      <c r="P99" s="7"/>
      <c r="Q99" s="27"/>
      <c r="R99" s="10"/>
      <c r="S99" s="11"/>
      <c r="T99" s="27"/>
      <c r="U99" s="27"/>
      <c r="V99" s="42"/>
      <c r="W99" s="7"/>
      <c r="X99" s="8"/>
      <c r="Y99" s="7"/>
      <c r="Z99" s="35"/>
      <c r="AA99" s="8"/>
      <c r="AB99" s="7"/>
      <c r="AC99" s="11"/>
      <c r="AD99" s="12"/>
      <c r="AE99" s="12"/>
      <c r="AF99" s="33"/>
      <c r="AG99" s="27"/>
      <c r="AH99" s="58"/>
      <c r="AI99" s="27"/>
      <c r="AJ99" s="27"/>
    </row>
    <row r="100" spans="1:36" s="28" customFormat="1">
      <c r="A100" s="240" t="s">
        <v>83</v>
      </c>
      <c r="B100" s="241"/>
      <c r="C100" s="241"/>
      <c r="D100" s="241"/>
      <c r="E100" s="241"/>
      <c r="F100" s="241"/>
      <c r="G100" s="242"/>
      <c r="H100" s="36"/>
      <c r="I100" s="39"/>
      <c r="J100" s="27"/>
      <c r="K100" s="26"/>
      <c r="L100" s="7"/>
      <c r="M100" s="84">
        <f>M16+M26+M32+M99</f>
        <v>7897325.4925999995</v>
      </c>
      <c r="N100" s="84">
        <f>N16+N26+N32+N99</f>
        <v>9367034.98312</v>
      </c>
      <c r="O100" s="27"/>
      <c r="P100" s="7"/>
      <c r="Q100" s="27"/>
      <c r="R100" s="10"/>
      <c r="S100" s="11"/>
      <c r="T100" s="27"/>
      <c r="U100" s="27"/>
      <c r="V100" s="42"/>
      <c r="W100" s="7"/>
      <c r="X100" s="8"/>
      <c r="Y100" s="7"/>
      <c r="Z100" s="35"/>
      <c r="AA100" s="8"/>
      <c r="AB100" s="7"/>
      <c r="AC100" s="11"/>
      <c r="AD100" s="12"/>
      <c r="AE100" s="12"/>
      <c r="AF100" s="33"/>
      <c r="AG100" s="27"/>
      <c r="AH100" s="58"/>
      <c r="AI100" s="27"/>
      <c r="AJ100" s="27"/>
    </row>
    <row r="101" spans="1:36" s="28" customFormat="1">
      <c r="A101" s="29"/>
      <c r="B101" s="29"/>
      <c r="G101" s="37"/>
      <c r="H101" s="37"/>
      <c r="K101" s="29"/>
      <c r="M101" s="79"/>
      <c r="N101" s="79"/>
      <c r="V101" s="43"/>
      <c r="Z101" s="37"/>
      <c r="AE101" s="31"/>
      <c r="AF101" s="37"/>
    </row>
    <row r="102" spans="1:36" s="28" customFormat="1">
      <c r="A102" s="29"/>
      <c r="B102" s="29"/>
      <c r="G102" s="37"/>
      <c r="H102" s="37"/>
      <c r="K102" s="29"/>
      <c r="M102" s="79"/>
      <c r="N102" s="79"/>
      <c r="V102" s="43"/>
      <c r="Z102" s="37"/>
      <c r="AE102" s="31"/>
      <c r="AF102" s="37"/>
    </row>
    <row r="103" spans="1:36" s="28" customFormat="1">
      <c r="A103" s="29"/>
      <c r="B103" s="29"/>
      <c r="G103" s="37"/>
      <c r="H103" s="37"/>
      <c r="M103" s="79"/>
      <c r="N103" s="79"/>
      <c r="V103" s="43"/>
      <c r="Z103" s="37"/>
      <c r="AE103" s="31"/>
      <c r="AF103" s="37"/>
    </row>
    <row r="104" spans="1:36" s="28" customFormat="1">
      <c r="A104" s="29"/>
      <c r="B104" s="29"/>
      <c r="G104" s="37"/>
      <c r="H104" s="37"/>
      <c r="M104" s="79"/>
      <c r="N104" s="79"/>
      <c r="O104" s="37"/>
      <c r="V104" s="43"/>
      <c r="Z104" s="37"/>
      <c r="AE104" s="31"/>
      <c r="AF104" s="37"/>
    </row>
    <row r="105" spans="1:36" s="28" customFormat="1">
      <c r="A105" s="29"/>
      <c r="B105" s="29"/>
      <c r="G105" s="37"/>
      <c r="H105" s="37"/>
      <c r="M105" s="79" t="s">
        <v>99</v>
      </c>
      <c r="N105" s="79">
        <f>N35</f>
        <v>6518241.9995999997</v>
      </c>
      <c r="O105" s="37">
        <v>1</v>
      </c>
      <c r="V105" s="43"/>
      <c r="Z105" s="37"/>
      <c r="AE105" s="31"/>
      <c r="AF105" s="37"/>
    </row>
    <row r="106" spans="1:36" s="28" customFormat="1">
      <c r="A106" s="29"/>
      <c r="B106" s="29"/>
      <c r="G106" s="37"/>
      <c r="H106" s="37"/>
      <c r="M106" s="79" t="s">
        <v>94</v>
      </c>
      <c r="N106" s="79">
        <f>N13+N15+N41+N43+N54</f>
        <v>1010977.9992</v>
      </c>
      <c r="O106" s="37">
        <f>1+4</f>
        <v>5</v>
      </c>
      <c r="V106" s="43"/>
      <c r="Z106" s="37"/>
      <c r="AE106" s="31"/>
      <c r="AF106" s="37"/>
    </row>
    <row r="107" spans="1:36" s="28" customFormat="1">
      <c r="A107" s="29"/>
      <c r="B107" s="29"/>
      <c r="G107" s="37"/>
      <c r="H107" s="37"/>
      <c r="M107" s="79"/>
      <c r="N107" s="79"/>
      <c r="O107" s="37"/>
      <c r="V107" s="43"/>
      <c r="Z107" s="37"/>
      <c r="AE107" s="31"/>
      <c r="AF107" s="37"/>
    </row>
    <row r="108" spans="1:36" s="28" customFormat="1">
      <c r="A108" s="29"/>
      <c r="B108" s="29"/>
      <c r="G108" s="37"/>
      <c r="H108" s="37"/>
      <c r="M108" s="79" t="s">
        <v>98</v>
      </c>
      <c r="N108" s="103">
        <f>N11+N12+N14+N26+N32+N34+N36+N37+N38+N39+N40+N42+N44+N45+N46+N47+N48+N49+N50+N51+N52+N53+N55+N56+N57+N98</f>
        <v>1837814.9843199998</v>
      </c>
      <c r="O108" s="37">
        <f>57+16+1</f>
        <v>74</v>
      </c>
      <c r="V108" s="43"/>
      <c r="Z108" s="37"/>
      <c r="AE108" s="31"/>
      <c r="AF108" s="37"/>
    </row>
    <row r="109" spans="1:36" s="28" customFormat="1">
      <c r="A109" s="29"/>
      <c r="B109" s="29"/>
      <c r="G109" s="37"/>
      <c r="H109" s="37"/>
      <c r="M109" s="79"/>
      <c r="N109" s="79"/>
      <c r="O109" s="37">
        <f>SUBTOTAL(9,O104:O108)</f>
        <v>80</v>
      </c>
      <c r="V109" s="43"/>
      <c r="Z109" s="37"/>
      <c r="AE109" s="31"/>
      <c r="AF109" s="37"/>
    </row>
    <row r="110" spans="1:36" s="28" customFormat="1">
      <c r="A110" s="29"/>
      <c r="B110" s="29"/>
      <c r="G110" s="37"/>
      <c r="H110" s="37"/>
      <c r="M110" s="79"/>
      <c r="N110" s="104">
        <f>N104+N105+N106+N107+N108</f>
        <v>9367034.98312</v>
      </c>
      <c r="V110" s="43"/>
      <c r="Z110" s="37"/>
      <c r="AE110" s="31"/>
      <c r="AF110" s="37"/>
    </row>
    <row r="111" spans="1:36" s="28" customFormat="1">
      <c r="A111" s="29"/>
      <c r="B111" s="29"/>
      <c r="G111" s="37"/>
      <c r="H111" s="37"/>
      <c r="M111" s="79"/>
      <c r="N111" s="79"/>
      <c r="V111" s="43"/>
      <c r="Z111" s="37"/>
      <c r="AE111" s="31"/>
      <c r="AF111" s="37"/>
    </row>
    <row r="112" spans="1:36" s="28" customFormat="1">
      <c r="A112" s="29"/>
      <c r="B112" s="29"/>
      <c r="G112" s="37"/>
      <c r="H112" s="37"/>
      <c r="M112" s="79"/>
      <c r="N112" s="79"/>
      <c r="V112" s="43"/>
      <c r="Z112" s="37"/>
      <c r="AE112" s="31"/>
      <c r="AF112" s="37"/>
    </row>
    <row r="113" spans="1:32" s="28" customFormat="1">
      <c r="A113" s="29"/>
      <c r="B113" s="29"/>
      <c r="G113" s="37"/>
      <c r="H113" s="37"/>
      <c r="M113" s="79"/>
      <c r="N113" s="79"/>
      <c r="V113" s="43"/>
      <c r="Z113" s="37"/>
      <c r="AE113" s="31"/>
      <c r="AF113" s="37"/>
    </row>
    <row r="114" spans="1:32" s="28" customFormat="1">
      <c r="A114" s="29"/>
      <c r="B114" s="29"/>
      <c r="G114" s="37"/>
      <c r="H114" s="37"/>
      <c r="M114" s="79"/>
      <c r="N114" s="79"/>
      <c r="V114" s="43"/>
      <c r="Z114" s="37"/>
      <c r="AE114" s="31"/>
      <c r="AF114" s="37"/>
    </row>
    <row r="115" spans="1:32" s="28" customFormat="1">
      <c r="A115" s="29"/>
      <c r="B115" s="29"/>
      <c r="G115" s="37"/>
      <c r="H115" s="37"/>
      <c r="M115" s="79"/>
      <c r="N115" s="79"/>
      <c r="V115" s="43"/>
      <c r="Z115" s="37"/>
      <c r="AE115" s="31"/>
      <c r="AF115" s="37"/>
    </row>
    <row r="116" spans="1:32" s="28" customFormat="1">
      <c r="A116" s="29"/>
      <c r="B116" s="29"/>
      <c r="G116" s="37"/>
      <c r="H116" s="37"/>
      <c r="M116" s="79"/>
      <c r="N116" s="79"/>
      <c r="V116" s="43"/>
      <c r="Z116" s="37"/>
      <c r="AE116" s="31"/>
      <c r="AF116" s="37"/>
    </row>
    <row r="117" spans="1:32" s="28" customFormat="1">
      <c r="A117" s="29"/>
      <c r="B117" s="29"/>
      <c r="G117" s="37"/>
      <c r="H117" s="37"/>
      <c r="M117" s="79"/>
      <c r="N117" s="79"/>
      <c r="V117" s="43"/>
      <c r="Z117" s="37"/>
      <c r="AE117" s="31"/>
      <c r="AF117" s="37"/>
    </row>
    <row r="118" spans="1:32" s="28" customFormat="1">
      <c r="A118" s="29"/>
      <c r="B118" s="29"/>
      <c r="G118" s="37"/>
      <c r="H118" s="37"/>
      <c r="M118" s="79"/>
      <c r="N118" s="79"/>
      <c r="V118" s="43"/>
      <c r="Z118" s="37"/>
      <c r="AE118" s="31"/>
      <c r="AF118" s="37"/>
    </row>
    <row r="119" spans="1:32" s="28" customFormat="1">
      <c r="A119" s="29"/>
      <c r="B119" s="29"/>
      <c r="G119" s="37"/>
      <c r="H119" s="37"/>
      <c r="M119" s="79"/>
      <c r="N119" s="79"/>
      <c r="V119" s="43"/>
      <c r="Z119" s="37"/>
      <c r="AE119" s="31"/>
      <c r="AF119" s="37"/>
    </row>
    <row r="120" spans="1:32" s="28" customFormat="1">
      <c r="A120" s="29"/>
      <c r="B120" s="29"/>
      <c r="G120" s="37"/>
      <c r="H120" s="37"/>
      <c r="M120" s="79"/>
      <c r="N120" s="79"/>
      <c r="V120" s="43"/>
      <c r="Z120" s="37"/>
      <c r="AE120" s="31"/>
      <c r="AF120" s="37"/>
    </row>
    <row r="121" spans="1:32" s="28" customFormat="1">
      <c r="A121" s="29"/>
      <c r="B121" s="29"/>
      <c r="G121" s="37"/>
      <c r="H121" s="37"/>
      <c r="M121" s="79"/>
      <c r="N121" s="79"/>
      <c r="V121" s="43"/>
      <c r="Z121" s="37"/>
      <c r="AE121" s="31"/>
      <c r="AF121" s="37"/>
    </row>
    <row r="122" spans="1:32" s="28" customFormat="1">
      <c r="A122" s="29"/>
      <c r="B122" s="29"/>
      <c r="G122" s="37"/>
      <c r="H122" s="37"/>
      <c r="M122" s="79"/>
      <c r="N122" s="79"/>
      <c r="V122" s="43"/>
      <c r="Z122" s="37"/>
      <c r="AE122" s="31"/>
      <c r="AF122" s="37"/>
    </row>
    <row r="123" spans="1:32" s="28" customFormat="1">
      <c r="A123" s="29"/>
      <c r="B123" s="29"/>
      <c r="G123" s="37"/>
      <c r="H123" s="37"/>
      <c r="M123" s="79"/>
      <c r="N123" s="79"/>
      <c r="V123" s="43"/>
      <c r="Z123" s="37"/>
      <c r="AE123" s="31"/>
      <c r="AF123" s="37"/>
    </row>
    <row r="124" spans="1:32" s="28" customFormat="1">
      <c r="A124" s="29"/>
      <c r="B124" s="29"/>
      <c r="G124" s="37"/>
      <c r="H124" s="37"/>
      <c r="M124" s="79"/>
      <c r="N124" s="79"/>
      <c r="V124" s="43"/>
      <c r="Z124" s="37"/>
      <c r="AE124" s="31"/>
      <c r="AF124" s="37"/>
    </row>
    <row r="125" spans="1:32" s="28" customFormat="1">
      <c r="A125" s="29"/>
      <c r="B125" s="29"/>
      <c r="G125" s="37"/>
      <c r="H125" s="37"/>
      <c r="M125" s="79"/>
      <c r="N125" s="79"/>
      <c r="V125" s="43"/>
      <c r="Z125" s="37"/>
      <c r="AE125" s="31"/>
      <c r="AF125" s="37"/>
    </row>
    <row r="126" spans="1:32" s="28" customFormat="1">
      <c r="A126" s="29"/>
      <c r="B126" s="29"/>
      <c r="G126" s="37"/>
      <c r="H126" s="37"/>
      <c r="M126" s="79"/>
      <c r="N126" s="79"/>
      <c r="V126" s="43"/>
      <c r="Z126" s="37"/>
      <c r="AE126" s="31"/>
      <c r="AF126" s="37"/>
    </row>
    <row r="127" spans="1:32" s="28" customFormat="1">
      <c r="A127" s="29"/>
      <c r="B127" s="29"/>
      <c r="G127" s="37"/>
      <c r="H127" s="37"/>
      <c r="M127" s="79"/>
      <c r="N127" s="79"/>
      <c r="V127" s="43"/>
      <c r="Z127" s="37"/>
      <c r="AE127" s="31"/>
      <c r="AF127" s="37"/>
    </row>
    <row r="128" spans="1:32" s="28" customFormat="1">
      <c r="A128" s="29"/>
      <c r="B128" s="29"/>
      <c r="G128" s="37"/>
      <c r="H128" s="37"/>
      <c r="M128" s="79"/>
      <c r="N128" s="79"/>
      <c r="V128" s="43"/>
      <c r="Z128" s="37"/>
      <c r="AE128" s="31"/>
      <c r="AF128" s="37"/>
    </row>
    <row r="129" spans="1:32" s="28" customFormat="1">
      <c r="A129" s="29"/>
      <c r="B129" s="29"/>
      <c r="G129" s="37"/>
      <c r="H129" s="37"/>
      <c r="M129" s="79"/>
      <c r="N129" s="79"/>
      <c r="V129" s="43"/>
      <c r="Z129" s="37"/>
      <c r="AE129" s="31"/>
      <c r="AF129" s="37"/>
    </row>
    <row r="130" spans="1:32" s="28" customFormat="1">
      <c r="A130" s="29"/>
      <c r="B130" s="29"/>
      <c r="G130" s="37"/>
      <c r="H130" s="37"/>
      <c r="M130" s="79"/>
      <c r="N130" s="79"/>
      <c r="V130" s="43"/>
      <c r="Z130" s="37"/>
      <c r="AE130" s="31"/>
      <c r="AF130" s="37"/>
    </row>
    <row r="131" spans="1:32" s="28" customFormat="1">
      <c r="A131" s="29"/>
      <c r="B131" s="29"/>
      <c r="G131" s="37"/>
      <c r="H131" s="37"/>
      <c r="M131" s="79"/>
      <c r="N131" s="79"/>
      <c r="V131" s="43"/>
      <c r="Z131" s="37"/>
      <c r="AE131" s="31"/>
      <c r="AF131" s="37"/>
    </row>
    <row r="132" spans="1:32" s="28" customFormat="1">
      <c r="A132" s="29"/>
      <c r="B132" s="29"/>
      <c r="G132" s="37"/>
      <c r="H132" s="37"/>
      <c r="M132" s="79"/>
      <c r="N132" s="79"/>
      <c r="V132" s="43"/>
      <c r="Z132" s="37"/>
      <c r="AE132" s="31"/>
      <c r="AF132" s="37"/>
    </row>
    <row r="133" spans="1:32" s="28" customFormat="1">
      <c r="A133" s="29"/>
      <c r="B133" s="29"/>
      <c r="G133" s="37"/>
      <c r="H133" s="37"/>
      <c r="M133" s="79"/>
      <c r="N133" s="79"/>
      <c r="V133" s="43"/>
      <c r="Z133" s="37"/>
      <c r="AE133" s="31"/>
      <c r="AF133" s="37"/>
    </row>
    <row r="134" spans="1:32">
      <c r="B134" s="3"/>
    </row>
    <row r="135" spans="1:32">
      <c r="B135" s="3"/>
    </row>
    <row r="136" spans="1:32">
      <c r="B136" s="3"/>
    </row>
    <row r="137" spans="1:32">
      <c r="B137" s="3"/>
    </row>
    <row r="138" spans="1:32">
      <c r="B138" s="3"/>
    </row>
    <row r="139" spans="1:32">
      <c r="B139" s="3"/>
    </row>
  </sheetData>
  <autoFilter ref="A9:AJ91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6">
    <mergeCell ref="AB7:AB8"/>
    <mergeCell ref="AC7:AD7"/>
    <mergeCell ref="L6:L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X7:X8"/>
    <mergeCell ref="P7:P8"/>
    <mergeCell ref="Q7:Q8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P6:S6"/>
    <mergeCell ref="AH6:AH8"/>
    <mergeCell ref="AI6:AI8"/>
    <mergeCell ref="X6:AG6"/>
    <mergeCell ref="Y7:Y8"/>
    <mergeCell ref="C6:D6"/>
    <mergeCell ref="R7:R8"/>
    <mergeCell ref="S7:S8"/>
    <mergeCell ref="T7:T8"/>
    <mergeCell ref="U7:U8"/>
    <mergeCell ref="V7:V8"/>
    <mergeCell ref="A99:G99"/>
    <mergeCell ref="A100:G100"/>
    <mergeCell ref="M6:M8"/>
    <mergeCell ref="C7:C8"/>
    <mergeCell ref="D7:D8"/>
    <mergeCell ref="E6:E8"/>
    <mergeCell ref="A16:G16"/>
    <mergeCell ref="A26:G26"/>
    <mergeCell ref="A32:G32"/>
  </mergeCells>
  <pageMargins left="0.7" right="0.7" top="0.75" bottom="0.75" header="0.3" footer="0.3"/>
  <pageSetup paperSize="9" scale="1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H52"/>
  <sheetViews>
    <sheetView tabSelected="1" zoomScale="75" zoomScaleNormal="75" workbookViewId="0">
      <selection activeCell="AG11" sqref="AG11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4" customWidth="1"/>
    <col min="8" max="8" width="17.42578125" style="34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79" customWidth="1"/>
    <col min="14" max="14" width="14" style="79" customWidth="1"/>
    <col min="15" max="15" width="13.7109375" style="28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hidden="1" customWidth="1"/>
    <col min="21" max="21" width="15.42578125" hidden="1" customWidth="1"/>
    <col min="22" max="22" width="14.140625" style="40" hidden="1" customWidth="1"/>
    <col min="23" max="23" width="12.42578125" hidden="1" customWidth="1"/>
    <col min="24" max="24" width="36.140625" customWidth="1"/>
    <col min="25" max="25" width="17.28515625" customWidth="1"/>
    <col min="26" max="26" width="14.42578125" style="34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4" customWidth="1"/>
    <col min="33" max="33" width="17.7109375" customWidth="1"/>
    <col min="34" max="35" width="15.28515625" customWidth="1"/>
    <col min="36" max="36" width="15.5703125" customWidth="1"/>
  </cols>
  <sheetData>
    <row r="1" spans="1:86" s="67" customFormat="1">
      <c r="A1" s="260" t="s">
        <v>85</v>
      </c>
      <c r="B1" s="260"/>
      <c r="C1" s="260"/>
      <c r="D1" s="260"/>
      <c r="E1" s="260"/>
      <c r="F1" s="260"/>
      <c r="G1" s="260"/>
      <c r="H1" s="260"/>
      <c r="M1" s="76"/>
      <c r="N1" s="76"/>
      <c r="O1" s="68"/>
      <c r="V1" s="40"/>
      <c r="Z1" s="69"/>
      <c r="AE1" s="272" t="s">
        <v>96</v>
      </c>
      <c r="AF1" s="273"/>
      <c r="AG1" s="273"/>
      <c r="AH1" s="273"/>
      <c r="AI1" s="273"/>
      <c r="AJ1" s="273"/>
    </row>
    <row r="2" spans="1:86" s="67" customFormat="1" ht="23.25" customHeight="1">
      <c r="A2" s="70"/>
      <c r="G2" s="69"/>
      <c r="H2" s="69"/>
      <c r="M2" s="76"/>
      <c r="N2" s="76"/>
      <c r="O2" s="68"/>
      <c r="V2" s="40"/>
      <c r="Z2" s="69"/>
      <c r="AE2" s="273"/>
      <c r="AF2" s="273"/>
      <c r="AG2" s="273"/>
      <c r="AH2" s="273"/>
      <c r="AI2" s="273"/>
      <c r="AJ2" s="273"/>
    </row>
    <row r="3" spans="1:86" s="261" customFormat="1" ht="23.25">
      <c r="A3" s="261" t="s">
        <v>387</v>
      </c>
      <c r="V3" s="262"/>
    </row>
    <row r="4" spans="1:86" s="67" customFormat="1" ht="15.75" customHeight="1">
      <c r="A4" s="70"/>
      <c r="G4" s="69"/>
      <c r="H4" s="69"/>
      <c r="J4" s="67" t="s">
        <v>74</v>
      </c>
      <c r="M4" s="76"/>
      <c r="N4" s="76"/>
      <c r="O4" s="68"/>
      <c r="V4" s="40"/>
      <c r="Z4" s="69"/>
      <c r="AF4" s="69"/>
    </row>
    <row r="5" spans="1:86" s="71" customFormat="1" ht="15" customHeight="1">
      <c r="G5" s="72"/>
      <c r="H5" s="72"/>
      <c r="M5" s="77"/>
      <c r="N5" s="77"/>
      <c r="O5" s="73"/>
      <c r="V5" s="41"/>
      <c r="Z5" s="72"/>
      <c r="AF5" s="72"/>
    </row>
    <row r="6" spans="1:86" s="5" customFormat="1" ht="40.5" customHeight="1">
      <c r="A6" s="246" t="s">
        <v>30</v>
      </c>
      <c r="B6" s="246" t="s">
        <v>18</v>
      </c>
      <c r="C6" s="257" t="s">
        <v>20</v>
      </c>
      <c r="D6" s="257"/>
      <c r="E6" s="248" t="s">
        <v>36</v>
      </c>
      <c r="F6" s="246" t="s">
        <v>21</v>
      </c>
      <c r="G6" s="264" t="s">
        <v>22</v>
      </c>
      <c r="H6" s="264" t="s">
        <v>70</v>
      </c>
      <c r="I6" s="246" t="s">
        <v>71</v>
      </c>
      <c r="J6" s="246" t="s">
        <v>73</v>
      </c>
      <c r="K6" s="246" t="s">
        <v>52</v>
      </c>
      <c r="L6" s="257" t="s">
        <v>53</v>
      </c>
      <c r="M6" s="243" t="s">
        <v>75</v>
      </c>
      <c r="N6" s="274" t="s">
        <v>76</v>
      </c>
      <c r="O6" s="275" t="s">
        <v>37</v>
      </c>
      <c r="P6" s="267" t="s">
        <v>0</v>
      </c>
      <c r="Q6" s="268"/>
      <c r="R6" s="268"/>
      <c r="S6" s="269"/>
      <c r="T6" s="267" t="s">
        <v>92</v>
      </c>
      <c r="U6" s="268"/>
      <c r="V6" s="268"/>
      <c r="W6" s="269"/>
      <c r="X6" s="267" t="s">
        <v>31</v>
      </c>
      <c r="Y6" s="268"/>
      <c r="Z6" s="268"/>
      <c r="AA6" s="268"/>
      <c r="AB6" s="268"/>
      <c r="AC6" s="268"/>
      <c r="AD6" s="268"/>
      <c r="AE6" s="268"/>
      <c r="AF6" s="268"/>
      <c r="AG6" s="269"/>
      <c r="AH6" s="257" t="s">
        <v>19</v>
      </c>
      <c r="AI6" s="257" t="s">
        <v>54</v>
      </c>
      <c r="AJ6" s="278" t="s">
        <v>41</v>
      </c>
    </row>
    <row r="7" spans="1:86" s="5" customFormat="1" ht="113.25" customHeight="1">
      <c r="A7" s="263"/>
      <c r="B7" s="263"/>
      <c r="C7" s="246" t="s">
        <v>55</v>
      </c>
      <c r="D7" s="246" t="s">
        <v>56</v>
      </c>
      <c r="E7" s="249"/>
      <c r="F7" s="263"/>
      <c r="G7" s="265"/>
      <c r="H7" s="265"/>
      <c r="I7" s="263"/>
      <c r="J7" s="263"/>
      <c r="K7" s="263"/>
      <c r="L7" s="257"/>
      <c r="M7" s="244"/>
      <c r="N7" s="274"/>
      <c r="O7" s="275"/>
      <c r="P7" s="257" t="s">
        <v>57</v>
      </c>
      <c r="Q7" s="257" t="s">
        <v>42</v>
      </c>
      <c r="R7" s="257" t="s">
        <v>64</v>
      </c>
      <c r="S7" s="258" t="s">
        <v>65</v>
      </c>
      <c r="T7" s="257" t="s">
        <v>77</v>
      </c>
      <c r="U7" s="257" t="s">
        <v>38</v>
      </c>
      <c r="V7" s="259" t="s">
        <v>78</v>
      </c>
      <c r="W7" s="257" t="s">
        <v>79</v>
      </c>
      <c r="X7" s="246" t="s">
        <v>28</v>
      </c>
      <c r="Y7" s="246" t="s">
        <v>29</v>
      </c>
      <c r="Z7" s="276" t="s">
        <v>23</v>
      </c>
      <c r="AA7" s="277"/>
      <c r="AB7" s="246" t="s">
        <v>35</v>
      </c>
      <c r="AC7" s="270" t="s">
        <v>25</v>
      </c>
      <c r="AD7" s="271"/>
      <c r="AE7" s="258" t="s">
        <v>66</v>
      </c>
      <c r="AF7" s="264" t="s">
        <v>67</v>
      </c>
      <c r="AG7" s="246" t="s">
        <v>68</v>
      </c>
      <c r="AH7" s="257"/>
      <c r="AI7" s="257"/>
      <c r="AJ7" s="279"/>
    </row>
    <row r="8" spans="1:86" s="5" customFormat="1" ht="126.75" customHeight="1">
      <c r="A8" s="247"/>
      <c r="B8" s="247"/>
      <c r="C8" s="247"/>
      <c r="D8" s="247"/>
      <c r="E8" s="250"/>
      <c r="F8" s="247"/>
      <c r="G8" s="266"/>
      <c r="H8" s="266"/>
      <c r="I8" s="247"/>
      <c r="J8" s="247"/>
      <c r="K8" s="247"/>
      <c r="L8" s="257"/>
      <c r="M8" s="245"/>
      <c r="N8" s="274"/>
      <c r="O8" s="275"/>
      <c r="P8" s="257"/>
      <c r="Q8" s="257"/>
      <c r="R8" s="257"/>
      <c r="S8" s="258"/>
      <c r="T8" s="257"/>
      <c r="U8" s="257"/>
      <c r="V8" s="259"/>
      <c r="W8" s="257"/>
      <c r="X8" s="247"/>
      <c r="Y8" s="247"/>
      <c r="Z8" s="60" t="s">
        <v>34</v>
      </c>
      <c r="AA8" s="61" t="s">
        <v>27</v>
      </c>
      <c r="AB8" s="247"/>
      <c r="AC8" s="62" t="s">
        <v>26</v>
      </c>
      <c r="AD8" s="63" t="s">
        <v>24</v>
      </c>
      <c r="AE8" s="258"/>
      <c r="AF8" s="266"/>
      <c r="AG8" s="247"/>
      <c r="AH8" s="257"/>
      <c r="AI8" s="257"/>
      <c r="AJ8" s="280"/>
    </row>
    <row r="9" spans="1:86" s="5" customFormat="1" ht="15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5">
        <v>7</v>
      </c>
      <c r="H9" s="65">
        <v>8</v>
      </c>
      <c r="I9" s="64">
        <v>9</v>
      </c>
      <c r="J9" s="64">
        <v>10</v>
      </c>
      <c r="K9" s="64">
        <v>11</v>
      </c>
      <c r="L9" s="64">
        <v>12</v>
      </c>
      <c r="M9" s="80">
        <v>13</v>
      </c>
      <c r="N9" s="80">
        <v>14</v>
      </c>
      <c r="O9" s="66">
        <v>15</v>
      </c>
      <c r="P9" s="64">
        <v>16</v>
      </c>
      <c r="Q9" s="64">
        <v>17</v>
      </c>
      <c r="R9" s="64">
        <v>18</v>
      </c>
      <c r="S9" s="64">
        <v>19</v>
      </c>
      <c r="T9" s="64">
        <v>20</v>
      </c>
      <c r="U9" s="64">
        <v>21</v>
      </c>
      <c r="V9" s="64">
        <v>22</v>
      </c>
      <c r="W9" s="64">
        <v>23</v>
      </c>
      <c r="X9" s="64">
        <v>24</v>
      </c>
      <c r="Y9" s="64">
        <v>25</v>
      </c>
      <c r="Z9" s="65">
        <v>26</v>
      </c>
      <c r="AA9" s="64">
        <v>27</v>
      </c>
      <c r="AB9" s="64">
        <v>28</v>
      </c>
      <c r="AC9" s="64">
        <v>29</v>
      </c>
      <c r="AD9" s="64">
        <v>30</v>
      </c>
      <c r="AE9" s="64">
        <v>31</v>
      </c>
      <c r="AF9" s="65">
        <v>32</v>
      </c>
      <c r="AG9" s="64">
        <v>33</v>
      </c>
      <c r="AH9" s="64">
        <v>34</v>
      </c>
      <c r="AI9" s="64">
        <v>35</v>
      </c>
      <c r="AJ9" s="64">
        <v>36</v>
      </c>
    </row>
    <row r="10" spans="1:86" s="5" customFormat="1" ht="21" customHeight="1">
      <c r="A10" s="81" t="s">
        <v>59</v>
      </c>
      <c r="B10" s="82"/>
      <c r="C10" s="82"/>
      <c r="D10" s="82"/>
      <c r="E10" s="82"/>
      <c r="F10" s="82"/>
      <c r="G10" s="83"/>
      <c r="H10" s="83"/>
      <c r="I10" s="82"/>
      <c r="J10" s="82"/>
      <c r="K10" s="6"/>
      <c r="L10" s="6"/>
      <c r="M10" s="78"/>
      <c r="N10" s="78"/>
      <c r="O10" s="30"/>
      <c r="P10" s="6"/>
      <c r="Q10" s="6"/>
      <c r="R10" s="6"/>
      <c r="S10" s="6"/>
      <c r="T10" s="6"/>
      <c r="U10" s="6"/>
      <c r="V10" s="6"/>
      <c r="W10" s="6"/>
      <c r="X10" s="6"/>
      <c r="Y10" s="6"/>
      <c r="Z10" s="38"/>
      <c r="AA10" s="6"/>
      <c r="AB10" s="6"/>
      <c r="AC10" s="6"/>
      <c r="AD10" s="6"/>
      <c r="AE10" s="6"/>
      <c r="AF10" s="38"/>
      <c r="AG10" s="6"/>
      <c r="AH10" s="6"/>
      <c r="AI10" s="6"/>
      <c r="AJ10" s="2"/>
    </row>
    <row r="11" spans="1:86" s="14" customFormat="1" ht="48">
      <c r="A11" s="32">
        <v>2</v>
      </c>
      <c r="B11" s="48">
        <v>1902</v>
      </c>
      <c r="C11" s="47" t="s">
        <v>72</v>
      </c>
      <c r="D11" s="7"/>
      <c r="E11" s="16" t="s">
        <v>88</v>
      </c>
      <c r="F11" s="45" t="s">
        <v>69</v>
      </c>
      <c r="G11" s="100" t="s">
        <v>93</v>
      </c>
      <c r="H11" s="51" t="s">
        <v>86</v>
      </c>
      <c r="I11" s="74" t="s">
        <v>87</v>
      </c>
      <c r="J11" s="16" t="s">
        <v>91</v>
      </c>
      <c r="K11" s="25" t="s">
        <v>58</v>
      </c>
      <c r="L11" s="44" t="s">
        <v>89</v>
      </c>
      <c r="M11" s="75">
        <v>331978.33299999998</v>
      </c>
      <c r="N11" s="102">
        <f t="shared" ref="N11" si="0">M11*1.2</f>
        <v>398373.99959999998</v>
      </c>
      <c r="O11" s="9" t="s">
        <v>97</v>
      </c>
      <c r="P11" s="44" t="s">
        <v>72</v>
      </c>
      <c r="Q11" s="54" t="s">
        <v>95</v>
      </c>
      <c r="R11" s="59">
        <v>43803</v>
      </c>
      <c r="S11" s="59">
        <v>43813</v>
      </c>
      <c r="V11" s="53"/>
      <c r="W11" s="15"/>
      <c r="X11" s="50" t="str">
        <f>G11</f>
        <v>Выполнение работ по монтажу пожарной сигнализации в спальных корпусах №1, №18 в ДОЛ Энергетик</v>
      </c>
      <c r="Y11" s="56" t="s">
        <v>60</v>
      </c>
      <c r="Z11" s="55">
        <v>796</v>
      </c>
      <c r="AA11" s="52" t="s">
        <v>81</v>
      </c>
      <c r="AB11" s="57">
        <v>1</v>
      </c>
      <c r="AC11" s="52" t="s">
        <v>62</v>
      </c>
      <c r="AD11" s="44" t="s">
        <v>63</v>
      </c>
      <c r="AE11" s="59">
        <v>43823</v>
      </c>
      <c r="AF11" s="59">
        <v>43824</v>
      </c>
      <c r="AG11" s="46">
        <v>43861</v>
      </c>
      <c r="AH11" s="49" t="s">
        <v>90</v>
      </c>
      <c r="AI11" s="236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105"/>
      <c r="CA11" s="105"/>
      <c r="CB11" s="105"/>
      <c r="CC11" s="105"/>
      <c r="CD11" s="105"/>
      <c r="CE11" s="105"/>
      <c r="CF11" s="105"/>
      <c r="CG11" s="105"/>
      <c r="CH11" s="105"/>
    </row>
    <row r="12" spans="1:86" ht="21.75" customHeight="1">
      <c r="A12" s="251" t="s">
        <v>82</v>
      </c>
      <c r="B12" s="252"/>
      <c r="C12" s="252"/>
      <c r="D12" s="252"/>
      <c r="E12" s="252"/>
      <c r="F12" s="252"/>
      <c r="G12" s="253"/>
      <c r="H12" s="96"/>
      <c r="I12" s="86"/>
      <c r="J12" s="101"/>
      <c r="K12" s="87"/>
      <c r="L12" s="88"/>
      <c r="M12" s="97">
        <f>SUBTOTAL(9,M11:M11)</f>
        <v>331978.33299999998</v>
      </c>
      <c r="N12" s="97">
        <f>SUBTOTAL(9,N11:N11)</f>
        <v>398373.99959999998</v>
      </c>
      <c r="O12" s="98"/>
      <c r="P12" s="88"/>
      <c r="Q12" s="89"/>
      <c r="R12" s="86"/>
      <c r="S12" s="99"/>
      <c r="T12" s="86"/>
      <c r="U12" s="86"/>
      <c r="V12" s="86"/>
      <c r="W12" s="86"/>
      <c r="X12" s="90"/>
      <c r="Y12" s="91"/>
      <c r="Z12" s="92"/>
      <c r="AA12" s="93"/>
      <c r="AB12" s="94"/>
      <c r="AC12" s="93"/>
      <c r="AD12" s="88"/>
      <c r="AE12" s="99"/>
      <c r="AF12" s="99"/>
      <c r="AG12" s="85"/>
      <c r="AH12" s="95"/>
      <c r="AI12" s="237"/>
      <c r="AJ12" s="14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</row>
    <row r="13" spans="1:86" s="28" customFormat="1">
      <c r="A13" s="240" t="s">
        <v>83</v>
      </c>
      <c r="B13" s="241"/>
      <c r="C13" s="241"/>
      <c r="D13" s="241"/>
      <c r="E13" s="241"/>
      <c r="F13" s="241"/>
      <c r="G13" s="242"/>
      <c r="H13" s="36"/>
      <c r="I13" s="39"/>
      <c r="J13" s="27"/>
      <c r="K13" s="26"/>
      <c r="L13" s="7"/>
      <c r="M13" s="84">
        <f>M12</f>
        <v>331978.33299999998</v>
      </c>
      <c r="N13" s="84">
        <f>N12</f>
        <v>398373.99959999998</v>
      </c>
      <c r="O13" s="27"/>
      <c r="P13" s="7"/>
      <c r="Q13" s="27"/>
      <c r="R13" s="10"/>
      <c r="S13" s="11"/>
      <c r="T13" s="27"/>
      <c r="U13" s="27"/>
      <c r="V13" s="42"/>
      <c r="W13" s="7"/>
      <c r="X13" s="8"/>
      <c r="Y13" s="7"/>
      <c r="Z13" s="35"/>
      <c r="AA13" s="8"/>
      <c r="AB13" s="7"/>
      <c r="AC13" s="11"/>
      <c r="AD13" s="12"/>
      <c r="AE13" s="12"/>
      <c r="AF13" s="33"/>
      <c r="AG13" s="27"/>
      <c r="AH13" s="58"/>
      <c r="AI13" s="238"/>
      <c r="AJ13" s="27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</row>
    <row r="14" spans="1:86" s="28" customFormat="1">
      <c r="A14" s="29"/>
      <c r="B14" s="29"/>
      <c r="G14" s="37"/>
      <c r="H14" s="37"/>
      <c r="K14" s="29"/>
      <c r="M14" s="79"/>
      <c r="N14" s="79"/>
      <c r="V14" s="43"/>
      <c r="Z14" s="37"/>
      <c r="AE14" s="31"/>
      <c r="AF14" s="37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</row>
    <row r="15" spans="1:86" s="28" customFormat="1">
      <c r="A15" s="29"/>
      <c r="B15" s="29"/>
      <c r="G15" s="37"/>
      <c r="H15" s="37"/>
      <c r="K15" s="29"/>
      <c r="M15" s="79"/>
      <c r="N15" s="79"/>
      <c r="V15" s="43"/>
      <c r="Z15" s="37"/>
      <c r="AE15" s="31"/>
      <c r="AF15" s="37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</row>
    <row r="16" spans="1:86" s="28" customFormat="1">
      <c r="A16" s="29"/>
      <c r="B16" s="29"/>
      <c r="G16" s="37"/>
      <c r="H16" s="37"/>
      <c r="M16" s="79"/>
      <c r="N16" s="79"/>
      <c r="V16" s="43"/>
      <c r="Z16" s="37"/>
      <c r="AE16" s="31"/>
      <c r="AF16" s="37"/>
    </row>
    <row r="17" spans="1:32" s="28" customFormat="1">
      <c r="A17" s="29"/>
      <c r="B17" s="29"/>
      <c r="G17" s="37"/>
      <c r="H17" s="37"/>
      <c r="M17" s="79"/>
      <c r="N17" s="79"/>
      <c r="O17" s="37"/>
      <c r="V17" s="43"/>
      <c r="Z17" s="37"/>
      <c r="AE17" s="31"/>
      <c r="AF17" s="37"/>
    </row>
    <row r="18" spans="1:32" s="28" customFormat="1">
      <c r="A18" s="29"/>
      <c r="B18" s="29"/>
      <c r="G18" s="37"/>
      <c r="H18" s="37"/>
      <c r="M18" s="79"/>
      <c r="N18" s="79"/>
      <c r="O18" s="37"/>
      <c r="V18" s="43"/>
      <c r="Z18" s="37"/>
      <c r="AE18" s="31"/>
      <c r="AF18" s="37"/>
    </row>
    <row r="19" spans="1:32" s="28" customFormat="1">
      <c r="A19" s="29"/>
      <c r="B19" s="29"/>
      <c r="G19" s="37"/>
      <c r="H19" s="37"/>
      <c r="M19" s="79"/>
      <c r="N19" s="79"/>
      <c r="O19" s="37"/>
      <c r="V19" s="43"/>
      <c r="Z19" s="37"/>
      <c r="AE19" s="31"/>
      <c r="AF19" s="37"/>
    </row>
    <row r="20" spans="1:32" s="28" customFormat="1">
      <c r="A20" s="29"/>
      <c r="B20" s="29"/>
      <c r="G20" s="37"/>
      <c r="H20" s="37"/>
      <c r="M20" s="79"/>
      <c r="N20" s="79"/>
      <c r="O20" s="37"/>
      <c r="V20" s="43"/>
      <c r="Z20" s="37"/>
      <c r="AE20" s="31"/>
      <c r="AF20" s="37"/>
    </row>
    <row r="21" spans="1:32" s="28" customFormat="1">
      <c r="A21" s="29"/>
      <c r="B21" s="29"/>
      <c r="G21" s="37"/>
      <c r="H21" s="37"/>
      <c r="M21" s="79"/>
      <c r="N21" s="103"/>
      <c r="O21" s="37"/>
      <c r="V21" s="43"/>
      <c r="Z21" s="37"/>
      <c r="AE21" s="31"/>
      <c r="AF21" s="37"/>
    </row>
    <row r="22" spans="1:32" s="28" customFormat="1">
      <c r="A22" s="29"/>
      <c r="B22" s="29"/>
      <c r="G22" s="37"/>
      <c r="H22" s="37"/>
      <c r="M22" s="79"/>
      <c r="N22" s="79"/>
      <c r="O22" s="37"/>
      <c r="V22" s="43"/>
      <c r="Z22" s="37"/>
      <c r="AE22" s="31"/>
      <c r="AF22" s="37"/>
    </row>
    <row r="23" spans="1:32" s="28" customFormat="1">
      <c r="A23" s="29"/>
      <c r="B23" s="29"/>
      <c r="G23" s="37"/>
      <c r="H23" s="37"/>
      <c r="M23" s="79"/>
      <c r="N23" s="104"/>
      <c r="V23" s="43"/>
      <c r="Z23" s="37"/>
      <c r="AE23" s="31"/>
      <c r="AF23" s="37"/>
    </row>
    <row r="24" spans="1:32" s="28" customFormat="1">
      <c r="A24" s="29"/>
      <c r="B24" s="29"/>
      <c r="G24" s="37"/>
      <c r="H24" s="37"/>
      <c r="M24" s="79"/>
      <c r="N24" s="79"/>
      <c r="V24" s="43"/>
      <c r="Z24" s="37"/>
      <c r="AE24" s="31"/>
      <c r="AF24" s="37"/>
    </row>
    <row r="25" spans="1:32" s="28" customFormat="1">
      <c r="A25" s="29"/>
      <c r="B25" s="29"/>
      <c r="G25" s="37"/>
      <c r="H25" s="37"/>
      <c r="M25" s="79"/>
      <c r="N25" s="79"/>
      <c r="V25" s="43"/>
      <c r="Z25" s="37"/>
      <c r="AE25" s="31"/>
      <c r="AF25" s="37"/>
    </row>
    <row r="26" spans="1:32" s="28" customFormat="1">
      <c r="A26" s="29"/>
      <c r="B26" s="29"/>
      <c r="G26" s="37"/>
      <c r="H26" s="37"/>
      <c r="M26" s="79"/>
      <c r="N26" s="79"/>
      <c r="V26" s="43"/>
      <c r="Z26" s="37"/>
      <c r="AE26" s="31"/>
      <c r="AF26" s="37"/>
    </row>
    <row r="27" spans="1:32" s="28" customFormat="1">
      <c r="A27" s="29"/>
      <c r="B27" s="29"/>
      <c r="G27" s="37"/>
      <c r="H27" s="37"/>
      <c r="M27" s="79"/>
      <c r="N27" s="79"/>
      <c r="V27" s="43"/>
      <c r="Z27" s="37"/>
      <c r="AE27" s="31"/>
      <c r="AF27" s="37"/>
    </row>
    <row r="28" spans="1:32" s="28" customFormat="1">
      <c r="A28" s="29"/>
      <c r="B28" s="29"/>
      <c r="G28" s="37"/>
      <c r="H28" s="37"/>
      <c r="M28" s="79"/>
      <c r="N28" s="79"/>
      <c r="V28" s="43"/>
      <c r="Z28" s="37"/>
      <c r="AE28" s="31"/>
      <c r="AF28" s="37"/>
    </row>
    <row r="29" spans="1:32" s="28" customFormat="1">
      <c r="A29" s="29"/>
      <c r="B29" s="29"/>
      <c r="G29" s="37"/>
      <c r="H29" s="37"/>
      <c r="M29" s="79"/>
      <c r="N29" s="79"/>
      <c r="V29" s="43"/>
      <c r="Z29" s="37"/>
      <c r="AE29" s="31"/>
      <c r="AF29" s="37"/>
    </row>
    <row r="30" spans="1:32" s="28" customFormat="1">
      <c r="A30" s="29"/>
      <c r="B30" s="29"/>
      <c r="G30" s="37"/>
      <c r="H30" s="37"/>
      <c r="M30" s="79"/>
      <c r="N30" s="79"/>
      <c r="V30" s="43"/>
      <c r="Z30" s="37"/>
      <c r="AE30" s="31"/>
      <c r="AF30" s="37"/>
    </row>
    <row r="31" spans="1:32" s="28" customFormat="1">
      <c r="A31" s="29"/>
      <c r="B31" s="29"/>
      <c r="G31" s="37"/>
      <c r="H31" s="37"/>
      <c r="M31" s="79"/>
      <c r="N31" s="79"/>
      <c r="V31" s="43"/>
      <c r="Z31" s="37"/>
      <c r="AE31" s="31"/>
      <c r="AF31" s="37"/>
    </row>
    <row r="32" spans="1:32" s="28" customFormat="1">
      <c r="A32" s="29"/>
      <c r="B32" s="29"/>
      <c r="G32" s="37"/>
      <c r="H32" s="37"/>
      <c r="M32" s="79"/>
      <c r="N32" s="79"/>
      <c r="V32" s="43"/>
      <c r="Z32" s="37"/>
      <c r="AE32" s="31"/>
      <c r="AF32" s="37"/>
    </row>
    <row r="33" spans="1:32" s="28" customFormat="1">
      <c r="A33" s="29"/>
      <c r="B33" s="29"/>
      <c r="G33" s="37"/>
      <c r="H33" s="37"/>
      <c r="M33" s="79"/>
      <c r="N33" s="79"/>
      <c r="V33" s="43"/>
      <c r="Z33" s="37"/>
      <c r="AE33" s="31"/>
      <c r="AF33" s="37"/>
    </row>
    <row r="34" spans="1:32" s="28" customFormat="1">
      <c r="A34" s="29"/>
      <c r="B34" s="29"/>
      <c r="G34" s="37"/>
      <c r="H34" s="37"/>
      <c r="M34" s="79"/>
      <c r="N34" s="79"/>
      <c r="V34" s="43"/>
      <c r="Z34" s="37"/>
      <c r="AE34" s="31"/>
      <c r="AF34" s="37"/>
    </row>
    <row r="35" spans="1:32" s="28" customFormat="1">
      <c r="A35" s="29"/>
      <c r="B35" s="29"/>
      <c r="G35" s="37"/>
      <c r="H35" s="37"/>
      <c r="M35" s="79"/>
      <c r="N35" s="79"/>
      <c r="V35" s="43"/>
      <c r="Z35" s="37"/>
      <c r="AE35" s="31"/>
      <c r="AF35" s="37"/>
    </row>
    <row r="36" spans="1:32" s="28" customFormat="1">
      <c r="A36" s="29"/>
      <c r="B36" s="29"/>
      <c r="G36" s="37"/>
      <c r="H36" s="37"/>
      <c r="M36" s="79"/>
      <c r="N36" s="79"/>
      <c r="V36" s="43"/>
      <c r="Z36" s="37"/>
      <c r="AE36" s="31"/>
      <c r="AF36" s="37"/>
    </row>
    <row r="37" spans="1:32" s="28" customFormat="1">
      <c r="A37" s="29"/>
      <c r="B37" s="29"/>
      <c r="G37" s="37"/>
      <c r="H37" s="37"/>
      <c r="M37" s="79"/>
      <c r="N37" s="79"/>
      <c r="V37" s="43"/>
      <c r="Z37" s="37"/>
      <c r="AE37" s="31"/>
      <c r="AF37" s="37"/>
    </row>
    <row r="38" spans="1:32" s="28" customFormat="1">
      <c r="A38" s="29"/>
      <c r="B38" s="29"/>
      <c r="G38" s="37"/>
      <c r="H38" s="37"/>
      <c r="M38" s="79"/>
      <c r="N38" s="79"/>
      <c r="V38" s="43"/>
      <c r="Z38" s="37"/>
      <c r="AE38" s="31"/>
      <c r="AF38" s="37"/>
    </row>
    <row r="39" spans="1:32" s="28" customFormat="1">
      <c r="A39" s="29"/>
      <c r="B39" s="29"/>
      <c r="G39" s="37"/>
      <c r="H39" s="37"/>
      <c r="M39" s="79"/>
      <c r="N39" s="79"/>
      <c r="V39" s="43"/>
      <c r="Z39" s="37"/>
      <c r="AE39" s="31"/>
      <c r="AF39" s="37"/>
    </row>
    <row r="40" spans="1:32" s="28" customFormat="1">
      <c r="A40" s="29"/>
      <c r="B40" s="29"/>
      <c r="G40" s="37"/>
      <c r="H40" s="37"/>
      <c r="M40" s="79"/>
      <c r="N40" s="79"/>
      <c r="V40" s="43"/>
      <c r="Z40" s="37"/>
      <c r="AE40" s="31"/>
      <c r="AF40" s="37"/>
    </row>
    <row r="41" spans="1:32" s="28" customFormat="1">
      <c r="A41" s="29"/>
      <c r="B41" s="29"/>
      <c r="G41" s="37"/>
      <c r="H41" s="37"/>
      <c r="M41" s="79"/>
      <c r="N41" s="79"/>
      <c r="V41" s="43"/>
      <c r="Z41" s="37"/>
      <c r="AE41" s="31"/>
      <c r="AF41" s="37"/>
    </row>
    <row r="42" spans="1:32" s="28" customFormat="1">
      <c r="A42" s="29"/>
      <c r="B42" s="29"/>
      <c r="G42" s="37"/>
      <c r="H42" s="37"/>
      <c r="M42" s="79"/>
      <c r="N42" s="79"/>
      <c r="V42" s="43"/>
      <c r="Z42" s="37"/>
      <c r="AE42" s="31"/>
      <c r="AF42" s="37"/>
    </row>
    <row r="43" spans="1:32" s="28" customFormat="1">
      <c r="A43" s="29"/>
      <c r="B43" s="29"/>
      <c r="G43" s="37"/>
      <c r="H43" s="37"/>
      <c r="M43" s="79"/>
      <c r="N43" s="79"/>
      <c r="V43" s="43"/>
      <c r="Z43" s="37"/>
      <c r="AE43" s="31"/>
      <c r="AF43" s="37"/>
    </row>
    <row r="44" spans="1:32" s="28" customFormat="1">
      <c r="A44" s="29"/>
      <c r="B44" s="29"/>
      <c r="G44" s="37"/>
      <c r="H44" s="37"/>
      <c r="M44" s="79"/>
      <c r="N44" s="79"/>
      <c r="V44" s="43"/>
      <c r="Z44" s="37"/>
      <c r="AE44" s="31"/>
      <c r="AF44" s="37"/>
    </row>
    <row r="45" spans="1:32" s="28" customFormat="1">
      <c r="A45" s="29"/>
      <c r="B45" s="29"/>
      <c r="G45" s="37"/>
      <c r="H45" s="37"/>
      <c r="M45" s="79"/>
      <c r="N45" s="79"/>
      <c r="V45" s="43"/>
      <c r="Z45" s="37"/>
      <c r="AE45" s="31"/>
      <c r="AF45" s="37"/>
    </row>
    <row r="46" spans="1:32" s="28" customFormat="1">
      <c r="A46" s="29"/>
      <c r="B46" s="29"/>
      <c r="G46" s="37"/>
      <c r="H46" s="37"/>
      <c r="M46" s="79"/>
      <c r="N46" s="79"/>
      <c r="V46" s="43"/>
      <c r="Z46" s="37"/>
      <c r="AE46" s="31"/>
      <c r="AF46" s="37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</sheetData>
  <autoFilter ref="A9:AJ12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3">
    <mergeCell ref="A12:G12"/>
    <mergeCell ref="A13:G13"/>
    <mergeCell ref="C7:C8"/>
    <mergeCell ref="D7:D8"/>
    <mergeCell ref="X7:X8"/>
    <mergeCell ref="P7:P8"/>
    <mergeCell ref="Q7:Q8"/>
    <mergeCell ref="R7:R8"/>
    <mergeCell ref="S7:S8"/>
    <mergeCell ref="T7:T8"/>
    <mergeCell ref="U7:U8"/>
    <mergeCell ref="V7:V8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80</v>
      </c>
    </row>
    <row r="2" spans="1:25" ht="13.5" customHeight="1"/>
    <row r="3" spans="1:25" s="261" customFormat="1" ht="23.25">
      <c r="A3" s="261" t="s">
        <v>61</v>
      </c>
    </row>
    <row r="6" spans="1:25" s="3" customFormat="1" ht="84" customHeight="1">
      <c r="A6" s="283" t="s">
        <v>30</v>
      </c>
      <c r="B6" s="283" t="s">
        <v>18</v>
      </c>
      <c r="C6" s="283" t="s">
        <v>20</v>
      </c>
      <c r="D6" s="283"/>
      <c r="E6" s="283" t="s">
        <v>32</v>
      </c>
      <c r="F6" s="283" t="s">
        <v>33</v>
      </c>
      <c r="G6" s="283" t="s">
        <v>21</v>
      </c>
      <c r="H6" s="283" t="s">
        <v>22</v>
      </c>
      <c r="I6" s="283" t="s">
        <v>45</v>
      </c>
      <c r="J6" s="283" t="s">
        <v>50</v>
      </c>
      <c r="K6" s="283"/>
      <c r="L6" s="283" t="s">
        <v>37</v>
      </c>
      <c r="M6" s="290" t="s">
        <v>31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2"/>
      <c r="Y6" s="284" t="s">
        <v>41</v>
      </c>
    </row>
    <row r="7" spans="1:25" s="3" customFormat="1" ht="126" customHeight="1">
      <c r="A7" s="283"/>
      <c r="B7" s="283"/>
      <c r="C7" s="283" t="s">
        <v>43</v>
      </c>
      <c r="D7" s="283" t="s">
        <v>44</v>
      </c>
      <c r="E7" s="283"/>
      <c r="F7" s="283"/>
      <c r="G7" s="283"/>
      <c r="H7" s="283"/>
      <c r="I7" s="283"/>
      <c r="J7" s="283"/>
      <c r="K7" s="283"/>
      <c r="L7" s="283"/>
      <c r="M7" s="283" t="s">
        <v>46</v>
      </c>
      <c r="N7" s="283" t="s">
        <v>28</v>
      </c>
      <c r="O7" s="283" t="s">
        <v>29</v>
      </c>
      <c r="P7" s="283" t="s">
        <v>23</v>
      </c>
      <c r="Q7" s="283"/>
      <c r="R7" s="283" t="s">
        <v>35</v>
      </c>
      <c r="S7" s="283" t="s">
        <v>25</v>
      </c>
      <c r="T7" s="283"/>
      <c r="U7" s="289" t="s">
        <v>47</v>
      </c>
      <c r="V7" s="289" t="s">
        <v>51</v>
      </c>
      <c r="W7" s="284" t="s">
        <v>48</v>
      </c>
      <c r="X7" s="287" t="s">
        <v>49</v>
      </c>
      <c r="Y7" s="285"/>
    </row>
    <row r="8" spans="1:25" s="3" customFormat="1" ht="28.5">
      <c r="A8" s="283"/>
      <c r="B8" s="283"/>
      <c r="C8" s="283"/>
      <c r="D8" s="283"/>
      <c r="E8" s="283"/>
      <c r="F8" s="283"/>
      <c r="G8" s="283"/>
      <c r="H8" s="283"/>
      <c r="I8" s="283"/>
      <c r="J8" s="4" t="s">
        <v>39</v>
      </c>
      <c r="K8" s="4" t="s">
        <v>40</v>
      </c>
      <c r="L8" s="283"/>
      <c r="M8" s="283"/>
      <c r="N8" s="283"/>
      <c r="O8" s="283"/>
      <c r="P8" s="4" t="s">
        <v>34</v>
      </c>
      <c r="Q8" s="4" t="s">
        <v>27</v>
      </c>
      <c r="R8" s="283"/>
      <c r="S8" s="4" t="s">
        <v>26</v>
      </c>
      <c r="T8" s="4" t="s">
        <v>24</v>
      </c>
      <c r="U8" s="289"/>
      <c r="V8" s="289"/>
      <c r="W8" s="286"/>
      <c r="X8" s="288"/>
      <c r="Y8" s="286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81" t="s">
        <v>84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</row>
    <row r="11" spans="1:25">
      <c r="A11" s="13"/>
      <c r="B11" s="23"/>
      <c r="C11" s="17"/>
      <c r="D11" s="14"/>
      <c r="E11" s="20"/>
      <c r="F11" s="20"/>
      <c r="G11" s="20"/>
      <c r="H11" s="18"/>
      <c r="I11" s="14"/>
      <c r="J11" s="21"/>
      <c r="K11" s="22"/>
      <c r="L11" s="18"/>
      <c r="M11" s="17"/>
      <c r="N11" s="14"/>
      <c r="O11" s="18"/>
      <c r="P11" s="20"/>
      <c r="Q11" s="18"/>
      <c r="R11" s="24"/>
      <c r="S11" s="19"/>
      <c r="T11" s="17"/>
      <c r="U11" s="20"/>
      <c r="V11" s="20"/>
      <c r="W11" s="20"/>
      <c r="X11" s="20"/>
      <c r="Y11" s="14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Приложение №2 План закупки</vt:lpstr>
      <vt:lpstr>Приложение №2 Кор.План закупки</vt:lpstr>
      <vt:lpstr>Приложение №2.2  закупки у про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2019-11-21T13:37:40Z</cp:lastPrinted>
  <dcterms:created xsi:type="dcterms:W3CDTF">2011-11-18T07:59:33Z</dcterms:created>
  <dcterms:modified xsi:type="dcterms:W3CDTF">2019-12-03T13:23:28Z</dcterms:modified>
</cp:coreProperties>
</file>